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3.xml" ContentType="application/vnd.openxmlformats-officedocument.drawing+xml"/>
  <Override PartName="/xl/drawings/charts/chart3.xml" ContentType="application/vnd.openxmlformats-officedocument.drawingml.char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4.xml" ContentType="application/vnd.openxmlformats-officedocument.drawing+xml"/>
  <Override PartName="/xl/drawings/charts/chart4.xml" ContentType="application/vnd.openxmlformats-officedocument.drawingml.chart+xml"/>
  <Override PartName="/xl/worksheets/sheet12.xml" ContentType="application/vnd.openxmlformats-officedocument.spreadsheetml.worksheet+xml"/>
  <Override PartName="/xl/drawings/drawing5.xml" ContentType="application/vnd.openxmlformats-officedocument.drawing+xml"/>
  <Override PartName="/xl/drawings/charts/chart5.xml" ContentType="application/vnd.openxmlformats-officedocument.drawingml.chart+xml"/>
  <Override PartName="/xl/worksheets/sheet13.xml" ContentType="application/vnd.openxmlformats-officedocument.spreadsheetml.worksheet+xml"/>
  <Override PartName="/xl/drawings/drawing6.xml" ContentType="application/vnd.openxmlformats-officedocument.drawing+xml"/>
  <Override PartName="/xl/drawings/charts/chart6.xml" ContentType="application/vnd.openxmlformats-officedocument.drawingml.char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35576398f4d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8e44b3e19b2d4d3a"/>
    <x:sheet xmlns:r="http://schemas.openxmlformats.org/officeDocument/2006/relationships" name="Assumptions" sheetId="2" r:id="Rdf30912a463e4ed4"/>
    <x:sheet xmlns:r="http://schemas.openxmlformats.org/officeDocument/2006/relationships" name="Market Data" sheetId="3" r:id="R3bf2a0af371f4cc5"/>
    <x:sheet xmlns:r="http://schemas.openxmlformats.org/officeDocument/2006/relationships" name="Age Groups" sheetId="4" r:id="R4c514347e1c04dac"/>
    <x:sheet xmlns:r="http://schemas.openxmlformats.org/officeDocument/2006/relationships" name="36 Olympic Sports" sheetId="5" r:id="Rd1fc3c7ebd504d80"/>
    <x:sheet xmlns:r="http://schemas.openxmlformats.org/officeDocument/2006/relationships" name="Revenue Model" sheetId="6" r:id="Rc60a5e41cd424247"/>
    <x:sheet xmlns:r="http://schemas.openxmlformats.org/officeDocument/2006/relationships" name="Staffing" sheetId="7" r:id="Re9672061fb1a4c81"/>
    <x:sheet xmlns:r="http://schemas.openxmlformats.org/officeDocument/2006/relationships" name="Capex" sheetId="8" r:id="R157aabc5f2ca465a"/>
    <x:sheet xmlns:r="http://schemas.openxmlformats.org/officeDocument/2006/relationships" name="Operating Costs" sheetId="9" r:id="R4543bbb593a1443a"/>
    <x:sheet xmlns:r="http://schemas.openxmlformats.org/officeDocument/2006/relationships" name="Security Protocols" sheetId="10" r:id="Rc7831e46f2e643b8"/>
    <x:sheet xmlns:r="http://schemas.openxmlformats.org/officeDocument/2006/relationships" name="10Y Per Satellite" sheetId="11" r:id="R18493c7212fd41be"/>
    <x:sheet xmlns:r="http://schemas.openxmlformats.org/officeDocument/2006/relationships" name="Rollout Across Bangalore" sheetId="12" r:id="Ref885b185c374d7a"/>
    <x:sheet xmlns:r="http://schemas.openxmlformats.org/officeDocument/2006/relationships" name="BEP" sheetId="13" r:id="Rbd0c9414c6c0494c"/>
    <x:sheet xmlns:r="http://schemas.openxmlformats.org/officeDocument/2006/relationships" name="Sources" sheetId="14" r:id="R40aa958fad70433f"/>
    <x:sheet xmlns:r="http://schemas.openxmlformats.org/officeDocument/2006/relationships" name="Arts &amp; Professional" sheetId="15" r:id="Rfc6f2680d19240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#,##0.0;[Red](#,##0.0);-"/>
    <x:numFmt numFmtId="202" formatCode="#,##0.00;[Red](#,##0.00);-"/>
  </x:numFmts>
  <x:fonts count="5">
    <x:font>
      <x:sz val="11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b/>
      <x:sz val="16"/>
      <x:color rgb="FFFFFFFF"/>
      <x:name val="Carlito"/>
    </x:font>
    <x:font>
      <x:b/>
      <x:sz val="11"/>
      <x:color rgb="FF0000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8304A"/>
      </x:patternFill>
    </x:fill>
    <x:fill>
      <x:patternFill patternType="solid">
        <x:fgColor rgb="FFFFFF00"/>
      </x:patternFill>
    </x:fill>
    <x:fill>
      <x:patternFill patternType="solid">
        <x:fgColor rgb="FF0F766E"/>
      </x:patternFill>
    </x:fill>
    <x:fill>
      <x:patternFill patternType="solid">
        <x:fgColor rgb="FF18304A"/>
      </x:patternFill>
    </x:fill>
    <x:fill>
      <x:patternFill patternType="solid">
        <x:fgColor rgb="FFFFFF00"/>
      </x:patternFill>
    </x:fill>
    <x:fill>
      <x:patternFill patternType="solid">
        <x:fgColor rgb="FF0F766E"/>
      </x:patternFill>
    </x:fill>
  </x:fills>
  <x:borders count="2">
    <x:border/>
    <x:border/>
  </x:borders>
  <x:cellStyleXfs count="1">
    <x:xf numFmtId="0" fontId="0" fillId="0" borderId="0"/>
  </x:cellStyleXfs>
  <x:cellXfs count="7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200" fontId="2" fillId="3" borderId="0" xfId="0" applyNumberFormat="1" applyFont="1" applyFill="1" applyBorder="1"/>
    <x:xf numFmtId="200" fontId="2" fillId="3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2" fillId="3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2" fillId="3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201" fontId="1" fillId="4" borderId="0" xfId="0" applyNumberFormat="1" applyFont="1" applyFill="1" applyBorder="1"/>
    <x:xf numFmtId="201" fontId="1" fillId="4" borderId="1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201" fontId="1" fillId="4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201" fontId="1" fillId="4" borderId="1" xfId="0" applyNumberFormat="1" applyFont="1" applyFill="1" applyBorder="1" applyAlignment="1">
      <x:alignment wrapText="1"/>
    </x:xf>
    <x:xf numFmtId="201" fontId="2" fillId="3" borderId="0" xfId="0" applyNumberFormat="1" applyFont="1" applyFill="1" applyBorder="1"/>
    <x:xf numFmtId="201" fontId="2" fillId="3" borderId="1" xfId="0" applyNumberFormat="1" applyFont="1" applyFill="1" applyBorder="1"/>
    <x:xf numFmtId="201" fontId="2" fillId="3" borderId="0" xfId="0" applyNumberFormat="1" applyFont="1" applyFill="1" applyBorder="1" applyAlignment="1">
      <x:alignment wrapText="1"/>
    </x:xf>
    <x:xf numFmtId="201" fontId="2" fillId="3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1" fillId="3" borderId="1" xfId="0" applyNumberFormat="1" applyFont="1" applyFill="1" applyBorder="1" applyAlignment="1">
      <x:alignment horizontal="center" vertical="center"/>
    </x:xf>
    <x:xf numFmtId="0" fontId="4" fillId="3" borderId="1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200" fontId="2" fillId="6" borderId="0" xfId="0" applyNumberFormat="1" applyFont="1" applyFill="1" applyBorder="1"/>
    <x:xf numFmtId="0" fontId="1" fillId="5" borderId="0" xfId="0" applyNumberFormat="1" applyFont="1" applyFill="1" applyBorder="1" applyAlignment="1">
      <x:alignment horizontal="center" vertical="center" wrapText="1"/>
    </x:xf>
    <x:xf numFmtId="0" fontId="2" fillId="6" borderId="0" xfId="0" applyNumberFormat="1" applyFont="1" applyFill="1" applyBorder="1" applyAlignment="1">
      <x:alignment wrapText="1"/>
    </x:xf>
    <x:xf numFmtId="200" fontId="2" fillId="6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1" fillId="7" borderId="0" xfId="0" applyNumberFormat="1" applyFont="1" applyFill="1" applyBorder="1"/>
    <x:xf numFmtId="0" fontId="1" fillId="7" borderId="0" xfId="0" applyNumberFormat="1" applyFont="1" applyFill="1" applyBorder="1" applyAlignment="1">
      <x:alignment wrapText="1"/>
    </x:xf>
    <x:xf numFmtId="201" fontId="0" fillId="6" borderId="0" xfId="0" applyNumberFormat="1" applyFont="1" applyFill="1" applyBorder="1" applyAlignment="1">
      <x:alignment wrapText="1"/>
    </x:xf>
    <x:xf numFmtId="201" fontId="2" fillId="6" borderId="0" xfId="0" applyNumberFormat="1" applyFont="1" applyFill="1" applyBorder="1" applyAlignment="1">
      <x:alignment wrapText="1"/>
    </x:xf>
    <x:xf numFmtId="201" fontId="2" fillId="6" borderId="0" xfId="0" applyNumberFormat="1" applyFont="1" applyFill="1" applyBorder="1"/>
    <x:xf numFmtId="201" fontId="1" fillId="6" borderId="0" xfId="0" applyNumberFormat="1" applyFont="1" applyFill="1" applyBorder="1" applyAlignment="1">
      <x:alignment wrapText="1"/>
    </x:xf>
    <x:xf numFmtId="201" fontId="4" fillId="6" borderId="0" xfId="0" applyNumberFormat="1" applyFont="1" applyFill="1" applyBorder="1" applyAlignment="1">
      <x:alignment wrapText="1"/>
    </x:xf>
    <x:xf numFmtId="201" fontId="1" fillId="7" borderId="0" xfId="0" applyNumberFormat="1" applyFont="1" applyFill="1" applyBorder="1"/>
    <x:xf numFmtId="201" fontId="1" fillId="7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7c60c508049e4" /><Relationship Type="http://schemas.openxmlformats.org/officeDocument/2006/relationships/theme" Target="/xl/theme/theme1.xml" Id="Rbd231d8c7ea94089" /><Relationship Type="http://schemas.openxmlformats.org/officeDocument/2006/relationships/sharedStrings" Target="/xl/sharedStrings.xml" Id="Ra800e1c6ad124771" /><Relationship Type="http://schemas.openxmlformats.org/officeDocument/2006/relationships/worksheet" Target="/xl/worksheets/sheet1.xml" Id="R8e44b3e19b2d4d3a" /><Relationship Type="http://schemas.openxmlformats.org/officeDocument/2006/relationships/worksheet" Target="/xl/worksheets/sheet2.xml" Id="Rdf30912a463e4ed4" /><Relationship Type="http://schemas.openxmlformats.org/officeDocument/2006/relationships/worksheet" Target="/xl/worksheets/sheet3.xml" Id="R3bf2a0af371f4cc5" /><Relationship Type="http://schemas.openxmlformats.org/officeDocument/2006/relationships/worksheet" Target="/xl/worksheets/sheet4.xml" Id="R4c514347e1c04dac" /><Relationship Type="http://schemas.openxmlformats.org/officeDocument/2006/relationships/worksheet" Target="/xl/worksheets/sheet5.xml" Id="Rd1fc3c7ebd504d80" /><Relationship Type="http://schemas.openxmlformats.org/officeDocument/2006/relationships/worksheet" Target="/xl/worksheets/sheet6.xml" Id="Rc60a5e41cd424247" /><Relationship Type="http://schemas.openxmlformats.org/officeDocument/2006/relationships/worksheet" Target="/xl/worksheets/sheet7.xml" Id="Re9672061fb1a4c81" /><Relationship Type="http://schemas.openxmlformats.org/officeDocument/2006/relationships/worksheet" Target="/xl/worksheets/sheet8.xml" Id="R157aabc5f2ca465a" /><Relationship Type="http://schemas.openxmlformats.org/officeDocument/2006/relationships/worksheet" Target="/xl/worksheets/sheet9.xml" Id="R4543bbb593a1443a" /><Relationship Type="http://schemas.openxmlformats.org/officeDocument/2006/relationships/worksheet" Target="/xl/worksheets/sheet10.xml" Id="Rc7831e46f2e643b8" /><Relationship Type="http://schemas.openxmlformats.org/officeDocument/2006/relationships/worksheet" Target="/xl/worksheets/sheet11.xml" Id="R18493c7212fd41be" /><Relationship Type="http://schemas.openxmlformats.org/officeDocument/2006/relationships/worksheet" Target="/xl/worksheets/sheet12.xml" Id="Ref885b185c374d7a" /><Relationship Type="http://schemas.openxmlformats.org/officeDocument/2006/relationships/worksheet" Target="/xl/worksheets/sheet13.xml" Id="Rbd0c9414c6c0494c" /><Relationship Type="http://schemas.openxmlformats.org/officeDocument/2006/relationships/worksheet" Target="/xl/worksheets/sheet14.xml" Id="R40aa958fad70433f" /><Relationship Type="http://schemas.openxmlformats.org/officeDocument/2006/relationships/worksheet" Target="/xl/worksheets/sheet15.xml" Id="Rfc6f2680d192407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187faa3845349e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9761b0cf23ae4170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e385159eb57345ff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4.xml" Id="Rc8521e6a51e64e6f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/xl/drawings/charts/chart5.xml" Id="Rc0223b8019494f2f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chart" Target="/xl/drawings/charts/chart6.xml" Id="R3c0664f8d37e417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36 Olympic Sports - Satellite Revenue vs Direct Cost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Delivery Mode</c:v>
          </c:tx>
          <c:cat>
            <c:strRef>
              <c:f>'36 Olympic Sports'!$A$2:$A$37</c:f>
              <c:strCache>
                <c:ptCount val="0"/>
              </c:strCache>
            </c:strRef>
          </c:cat>
          <c:val>
            <c:numRef>
              <c:f>'36 Olympic Sports'!$B$2:$B$37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Satellite Fit</c:v>
          </c:tx>
          <c:cat>
            <c:strRef>
              <c:f>'36 Olympic Sports'!$A$2:$A$37</c:f>
              <c:strCache>
                <c:ptCount val="0"/>
              </c:strCache>
            </c:strRef>
          </c:cat>
          <c:val>
            <c:numRef>
              <c:f>'36 Olympic Sports'!$C$2:$C$37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Start Age</c:v>
          </c:tx>
          <c:cat>
            <c:strRef>
              <c:f>'36 Olympic Sports'!$A$2:$A$37</c:f>
              <c:strCache>
                <c:ptCount val="0"/>
              </c:strCache>
            </c:strRef>
          </c:cat>
          <c:val>
            <c:numRef>
              <c:f>'36 Olympic Sports'!$D$2:$D$37</c:f>
              <c:numCache>
                <c:formatCode>General</c:formatCode>
                <c:ptCount val="0"/>
              </c:numCache>
            </c:numRef>
          </c:val>
        </c:ser>
        <c:ser>
          <c:idx val="3"/>
          <c:order val="3"/>
          <c:tx>
            <c:v>Monthly Fee Rs.</c:v>
          </c:tx>
          <c:cat>
            <c:strRef>
              <c:f>'36 Olympic Sports'!$A$2:$A$37</c:f>
              <c:strCache>
                <c:ptCount val="0"/>
              </c:strCache>
            </c:strRef>
          </c:cat>
          <c:val>
            <c:numRef>
              <c:f>'36 Olympic Sports'!$E$2:$E$37</c:f>
              <c:numCache>
                <c:formatCode>General</c:formatCode>
                <c:ptCount val="0"/>
              </c:numCache>
            </c:numRef>
          </c:val>
        </c:ser>
        <c:ser>
          <c:idx val="4"/>
          <c:order val="4"/>
          <c:tx>
            <c:v>Avg Active</c:v>
          </c:tx>
          <c:cat>
            <c:strRef>
              <c:f>'36 Olympic Sports'!$A$2:$A$37</c:f>
              <c:strCache>
                <c:ptCount val="0"/>
              </c:strCache>
            </c:strRef>
          </c:cat>
          <c:val>
            <c:numRef>
              <c:f>'36 Olympic Sports'!$F$2:$F$37</c:f>
              <c:numCache>
                <c:formatCode>General</c:formatCode>
                <c:ptCount val="0"/>
              </c:numCache>
            </c:numRef>
          </c:val>
        </c:ser>
        <c:ser>
          <c:idx val="5"/>
          <c:order val="5"/>
          <c:tx>
            <c:v>Months</c:v>
          </c:tx>
          <c:cat>
            <c:strRef>
              <c:f>'36 Olympic Sports'!$A$2:$A$37</c:f>
              <c:strCache>
                <c:ptCount val="0"/>
              </c:strCache>
            </c:strRef>
          </c:cat>
          <c:val>
            <c:numRef>
              <c:f>'36 Olympic Sports'!$G$2:$G$37</c:f>
              <c:numCache>
                <c:formatCode>General</c:formatCode>
                <c:ptCount val="0"/>
              </c:numCache>
            </c:numRef>
          </c:val>
        </c:ser>
        <c:ser>
          <c:idx val="6"/>
          <c:order val="6"/>
          <c:tx>
            <c:v>Revenue Share</c:v>
          </c:tx>
          <c:cat>
            <c:strRef>
              <c:f>'36 Olympic Sports'!$A$2:$A$37</c:f>
              <c:strCache>
                <c:ptCount val="0"/>
              </c:strCache>
            </c:strRef>
          </c:cat>
          <c:val>
            <c:numRef>
              <c:f>'36 Olympic Sports'!$H$2:$H$37</c:f>
              <c:numCache>
                <c:formatCode>0.0%</c:formatCode>
                <c:ptCount val="0"/>
              </c:numCache>
            </c:numRef>
          </c:val>
        </c:ser>
        <c:ser>
          <c:idx val="7"/>
          <c:order val="7"/>
          <c:tx>
            <c:v>Direct Cost %</c:v>
          </c:tx>
          <c:cat>
            <c:strRef>
              <c:f>'36 Olympic Sports'!$A$2:$A$37</c:f>
              <c:strCache>
                <c:ptCount val="0"/>
              </c:strCache>
            </c:strRef>
          </c:cat>
          <c:val>
            <c:numRef>
              <c:f>'36 Olympic Sports'!$I$2:$I$37</c:f>
              <c:numCache>
                <c:formatCode>0.0%</c:formatCode>
                <c:ptCount val="0"/>
              </c:numCache>
            </c:numRef>
          </c:val>
        </c:ser>
        <c:ser>
          <c:idx val="8"/>
          <c:order val="8"/>
          <c:tx>
            <c:v>Source ID</c:v>
          </c:tx>
          <c:cat>
            <c:strRef>
              <c:f>'36 Olympic Sports'!$A$2:$A$37</c:f>
              <c:strCache>
                <c:ptCount val="0"/>
              </c:strCache>
            </c:strRef>
          </c:cat>
          <c:val>
            <c:numRef>
              <c:f>'36 Olympic Sports'!$J$2:$J$37</c:f>
              <c:numCache>
                <c:formatCode>General</c:formatCode>
                <c:ptCount val="0"/>
              </c:numCache>
            </c:numRef>
          </c:val>
        </c:ser>
        <c:ser>
          <c:idx val="9"/>
          <c:order val="9"/>
          <c:tx>
            <c:v>Annual Revenue Rs. Lakh</c:v>
          </c:tx>
          <c:cat>
            <c:strRef>
              <c:f>'36 Olympic Sports'!$A$2:$A$37</c:f>
              <c:strCache>
                <c:ptCount val="0"/>
              </c:strCache>
            </c:strRef>
          </c:cat>
          <c:val>
            <c:numRef>
              <c:f>'36 Olympic Sports'!$K$2:$K$37</c:f>
              <c:numCache>
                <c:formatCode>#,##0.0;[Red](#,##0.0);-</c:formatCode>
                <c:ptCount val="0"/>
              </c:numCache>
            </c:numRef>
          </c:val>
        </c:ser>
        <c:ser>
          <c:idx val="10"/>
          <c:order val="10"/>
          <c:tx>
            <c:v>Direct Cost Rs. Lakh</c:v>
          </c:tx>
          <c:cat>
            <c:strRef>
              <c:f>'36 Olympic Sports'!$A$2:$A$37</c:f>
              <c:strCache>
                <c:ptCount val="0"/>
              </c:strCache>
            </c:strRef>
          </c:cat>
          <c:val>
            <c:numRef>
              <c:f>'36 Olympic Sports'!$L$2:$L$37</c:f>
              <c:numCache>
                <c:formatCode>#,##0.0;[Red](#,##0.0);-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Satellite Revenue Engines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Unit Price Rs.</c:v>
          </c:tx>
          <c:cat>
            <c:strRef>
              <c:f>'Revenue Model'!$A$2:$A$14</c:f>
              <c:strCache>
                <c:ptCount val="0"/>
              </c:strCache>
            </c:strRef>
          </c:cat>
          <c:val>
            <c:numRef>
              <c:f>'Revenue Model'!$B$2:$B$14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Units / Participants</c:v>
          </c:tx>
          <c:cat>
            <c:strRef>
              <c:f>'Revenue Model'!$A$2:$A$14</c:f>
              <c:strCache>
                <c:ptCount val="0"/>
              </c:strCache>
            </c:strRef>
          </c:cat>
          <c:val>
            <c:numRef>
              <c:f>'Revenue Model'!$C$2:$C$14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Months / Events</c:v>
          </c:tx>
          <c:cat>
            <c:strRef>
              <c:f>'Revenue Model'!$A$2:$A$14</c:f>
              <c:strCache>
                <c:ptCount val="0"/>
              </c:strCache>
            </c:strRef>
          </c:cat>
          <c:val>
            <c:numRef>
              <c:f>'Revenue Model'!$D$2:$D$14</c:f>
              <c:numCache>
                <c:formatCode>General</c:formatCode>
                <c:ptCount val="0"/>
              </c:numCache>
            </c:numRef>
          </c:val>
        </c:ser>
        <c:ser>
          <c:idx val="3"/>
          <c:order val="3"/>
          <c:tx>
            <c:v>Occupancy / Share</c:v>
          </c:tx>
          <c:cat>
            <c:strRef>
              <c:f>'Revenue Model'!$A$2:$A$14</c:f>
              <c:strCache>
                <c:ptCount val="0"/>
              </c:strCache>
            </c:strRef>
          </c:cat>
          <c:val>
            <c:numRef>
              <c:f>'Revenue Model'!$E$2:$E$14</c:f>
              <c:numCache>
                <c:formatCode>0.0%</c:formatCode>
                <c:ptCount val="0"/>
              </c:numCache>
            </c:numRef>
          </c:val>
        </c:ser>
        <c:ser>
          <c:idx val="4"/>
          <c:order val="4"/>
          <c:tx>
            <c:v>Age / Customer</c:v>
          </c:tx>
          <c:cat>
            <c:strRef>
              <c:f>'Revenue Model'!$A$2:$A$14</c:f>
              <c:strCache>
                <c:ptCount val="0"/>
              </c:strCache>
            </c:strRef>
          </c:cat>
          <c:val>
            <c:numRef>
              <c:f>'Revenue Model'!$F$2:$F$14</c:f>
              <c:numCache>
                <c:formatCode>General</c:formatCode>
                <c:ptCount val="0"/>
              </c:numCache>
            </c:numRef>
          </c:val>
        </c:ser>
        <c:ser>
          <c:idx val="5"/>
          <c:order val="5"/>
          <c:tx>
            <c:v>Source ID</c:v>
          </c:tx>
          <c:cat>
            <c:strRef>
              <c:f>'Revenue Model'!$A$2:$A$14</c:f>
              <c:strCache>
                <c:ptCount val="0"/>
              </c:strCache>
            </c:strRef>
          </c:cat>
          <c:val>
            <c:numRef>
              <c:f>'Revenue Model'!$G$2:$G$14</c:f>
              <c:numCache>
                <c:formatCode>General</c:formatCode>
                <c:ptCount val="0"/>
              </c:numCache>
            </c:numRef>
          </c:val>
        </c:ser>
        <c:ser>
          <c:idx val="6"/>
          <c:order val="6"/>
          <c:tx>
            <c:v>Annual Revenue Rs. Lakh</c:v>
          </c:tx>
          <c:cat>
            <c:strRef>
              <c:f>'Revenue Model'!$A$2:$A$14</c:f>
              <c:strCache>
                <c:ptCount val="0"/>
              </c:strCache>
            </c:strRef>
          </c:cat>
          <c:val>
            <c:numRef>
              <c:f>'Revenue Model'!$H$2:$H$14</c:f>
              <c:numCache>
                <c:formatCode>#,##0.0;[Red](#,##0.0);-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Operating Cost and Overheads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Cost Item</c:v>
          </c:tx>
          <c:cat>
            <c:strRef>
              <c:f>'Operating Costs'!$A$2:$A$19</c:f>
              <c:strCache>
                <c:ptCount val="0"/>
              </c:strCache>
            </c:strRef>
          </c:cat>
          <c:val>
            <c:numRef>
              <c:f>'Operating Costs'!$B$2:$B$19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Annual Rs. Lakh</c:v>
          </c:tx>
          <c:cat>
            <c:strRef>
              <c:f>'Operating Costs'!$A$2:$A$19</c:f>
              <c:strCache>
                <c:ptCount val="0"/>
              </c:strCache>
            </c:strRef>
          </c:cat>
          <c:val>
            <c:numRef>
              <c:f>'Operating Costs'!$C$2:$C$19</c:f>
              <c:numCache>
                <c:formatCode>#,##0.0;[Red](#,##0.0);-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10-Year Per-Satellite Operating Case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v>Y1</c:v>
          </c:tx>
          <c:marker>
            <c:symbol val="none"/>
          </c:marker>
          <c:cat>
            <c:strRef>
              <c:f>'10Y Per Satellite'!$A$2:$A$4</c:f>
              <c:strCache>
                <c:ptCount val="0"/>
              </c:strCache>
            </c:strRef>
          </c:cat>
          <c:val>
            <c:numRef>
              <c:f>'10Y Per Satellite'!$B$2:$B$4</c:f>
              <c:numCache>
                <c:formatCode>#,##0.0;[Red](#,##0.0);-</c:formatCode>
                <c:ptCount val="0"/>
              </c:numCache>
            </c:numRef>
          </c:val>
        </c:ser>
        <c:ser>
          <c:idx val="1"/>
          <c:order val="1"/>
          <c:tx>
            <c:v>Y2</c:v>
          </c:tx>
          <c:marker>
            <c:symbol val="none"/>
          </c:marker>
          <c:cat>
            <c:strRef>
              <c:f>'10Y Per Satellite'!$A$2:$A$4</c:f>
              <c:strCache>
                <c:ptCount val="0"/>
              </c:strCache>
            </c:strRef>
          </c:cat>
          <c:val>
            <c:numRef>
              <c:f>'10Y Per Satellite'!$C$2:$C$4</c:f>
              <c:numCache>
                <c:formatCode>#,##0.0;[Red](#,##0.0);-</c:formatCode>
                <c:ptCount val="0"/>
              </c:numCache>
            </c:numRef>
          </c:val>
        </c:ser>
        <c:ser>
          <c:idx val="2"/>
          <c:order val="2"/>
          <c:tx>
            <c:v>Y3</c:v>
          </c:tx>
          <c:marker>
            <c:symbol val="none"/>
          </c:marker>
          <c:cat>
            <c:strRef>
              <c:f>'10Y Per Satellite'!$A$2:$A$4</c:f>
              <c:strCache>
                <c:ptCount val="0"/>
              </c:strCache>
            </c:strRef>
          </c:cat>
          <c:val>
            <c:numRef>
              <c:f>'10Y Per Satellite'!$D$2:$D$4</c:f>
              <c:numCache>
                <c:formatCode>#,##0.0;[Red](#,##0.0);-</c:formatCode>
                <c:ptCount val="0"/>
              </c:numCache>
            </c:numRef>
          </c:val>
        </c:ser>
        <c:ser>
          <c:idx val="3"/>
          <c:order val="3"/>
          <c:tx>
            <c:v>Y4</c:v>
          </c:tx>
          <c:marker>
            <c:symbol val="none"/>
          </c:marker>
          <c:cat>
            <c:strRef>
              <c:f>'10Y Per Satellite'!$A$2:$A$4</c:f>
              <c:strCache>
                <c:ptCount val="0"/>
              </c:strCache>
            </c:strRef>
          </c:cat>
          <c:val>
            <c:numRef>
              <c:f>'10Y Per Satellite'!$E$2:$E$4</c:f>
              <c:numCache>
                <c:formatCode>#,##0.0;[Red](#,##0.0);-</c:formatCode>
                <c:ptCount val="0"/>
              </c:numCache>
            </c:numRef>
          </c:val>
        </c:ser>
        <c:ser>
          <c:idx val="4"/>
          <c:order val="4"/>
          <c:tx>
            <c:v>Y5</c:v>
          </c:tx>
          <c:marker>
            <c:symbol val="none"/>
          </c:marker>
          <c:cat>
            <c:strRef>
              <c:f>'10Y Per Satellite'!$A$2:$A$4</c:f>
              <c:strCache>
                <c:ptCount val="0"/>
              </c:strCache>
            </c:strRef>
          </c:cat>
          <c:val>
            <c:numRef>
              <c:f>'10Y Per Satellite'!$F$2:$F$4</c:f>
              <c:numCache>
                <c:formatCode>#,##0.0;[Red](#,##0.0);-</c:formatCode>
                <c:ptCount val="0"/>
              </c:numCache>
            </c:numRef>
          </c:val>
        </c:ser>
        <c:ser>
          <c:idx val="5"/>
          <c:order val="5"/>
          <c:tx>
            <c:v>Y6</c:v>
          </c:tx>
          <c:marker>
            <c:symbol val="none"/>
          </c:marker>
          <c:cat>
            <c:strRef>
              <c:f>'10Y Per Satellite'!$A$2:$A$4</c:f>
              <c:strCache>
                <c:ptCount val="0"/>
              </c:strCache>
            </c:strRef>
          </c:cat>
          <c:val>
            <c:numRef>
              <c:f>'10Y Per Satellite'!$G$2:$G$4</c:f>
              <c:numCache>
                <c:formatCode>#,##0.0;[Red](#,##0.0);-</c:formatCode>
                <c:ptCount val="0"/>
              </c:numCache>
            </c:numRef>
          </c:val>
        </c:ser>
        <c:ser>
          <c:idx val="6"/>
          <c:order val="6"/>
          <c:tx>
            <c:v>Y7</c:v>
          </c:tx>
          <c:marker>
            <c:symbol val="none"/>
          </c:marker>
          <c:cat>
            <c:strRef>
              <c:f>'10Y Per Satellite'!$A$2:$A$4</c:f>
              <c:strCache>
                <c:ptCount val="0"/>
              </c:strCache>
            </c:strRef>
          </c:cat>
          <c:val>
            <c:numRef>
              <c:f>'10Y Per Satellite'!$H$2:$H$4</c:f>
              <c:numCache>
                <c:formatCode>#,##0.0;[Red](#,##0.0);-</c:formatCode>
                <c:ptCount val="0"/>
              </c:numCache>
            </c:numRef>
          </c:val>
        </c:ser>
        <c:ser>
          <c:idx val="7"/>
          <c:order val="7"/>
          <c:tx>
            <c:v>Y8</c:v>
          </c:tx>
          <c:marker>
            <c:symbol val="none"/>
          </c:marker>
          <c:cat>
            <c:strRef>
              <c:f>'10Y Per Satellite'!$A$2:$A$4</c:f>
              <c:strCache>
                <c:ptCount val="0"/>
              </c:strCache>
            </c:strRef>
          </c:cat>
          <c:val>
            <c:numRef>
              <c:f>'10Y Per Satellite'!$I$2:$I$4</c:f>
              <c:numCache>
                <c:formatCode>#,##0.0;[Red](#,##0.0);-</c:formatCode>
                <c:ptCount val="0"/>
              </c:numCache>
            </c:numRef>
          </c:val>
        </c:ser>
        <c:ser>
          <c:idx val="8"/>
          <c:order val="8"/>
          <c:tx>
            <c:v>Y9</c:v>
          </c:tx>
          <c:marker>
            <c:symbol val="none"/>
          </c:marker>
          <c:cat>
            <c:strRef>
              <c:f>'10Y Per Satellite'!$A$2:$A$4</c:f>
              <c:strCache>
                <c:ptCount val="0"/>
              </c:strCache>
            </c:strRef>
          </c:cat>
          <c:val>
            <c:numRef>
              <c:f>'10Y Per Satellite'!$J$2:$J$4</c:f>
              <c:numCache>
                <c:formatCode>#,##0.0;[Red](#,##0.0);-</c:formatCode>
                <c:ptCount val="0"/>
              </c:numCache>
            </c:numRef>
          </c:val>
        </c:ser>
        <c:ser>
          <c:idx val="9"/>
          <c:order val="9"/>
          <c:tx>
            <c:v>Y10</c:v>
          </c:tx>
          <c:marker>
            <c:symbol val="none"/>
          </c:marker>
          <c:cat>
            <c:strRef>
              <c:f>'10Y Per Satellite'!$A$2:$A$4</c:f>
              <c:strCache>
                <c:ptCount val="0"/>
              </c:strCache>
            </c:strRef>
          </c:cat>
          <c:val>
            <c:numRef>
              <c:f>'10Y Per Satellite'!$K$2:$K$4</c:f>
              <c:numCache>
                <c:formatCode>#,##0.0;[Red](#,##0.0);-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5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Network Rollout Across Bangalore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v>Y1</c:v>
          </c:tx>
          <c:marker>
            <c:symbol val="none"/>
          </c:marker>
          <c:cat>
            <c:strRef>
              <c:f>'Rollout Across Bangalore'!$A$2:$A$4</c:f>
              <c:strCache>
                <c:ptCount val="0"/>
              </c:strCache>
            </c:strRef>
          </c:cat>
          <c:val>
            <c:numRef>
              <c:f>'Rollout Across Bangalore'!$B$2:$B$4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Y2</c:v>
          </c:tx>
          <c:marker>
            <c:symbol val="none"/>
          </c:marker>
          <c:cat>
            <c:strRef>
              <c:f>'Rollout Across Bangalore'!$A$2:$A$4</c:f>
              <c:strCache>
                <c:ptCount val="0"/>
              </c:strCache>
            </c:strRef>
          </c:cat>
          <c:val>
            <c:numRef>
              <c:f>'Rollout Across Bangalore'!$C$2:$C$4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Y3</c:v>
          </c:tx>
          <c:marker>
            <c:symbol val="none"/>
          </c:marker>
          <c:cat>
            <c:strRef>
              <c:f>'Rollout Across Bangalore'!$A$2:$A$4</c:f>
              <c:strCache>
                <c:ptCount val="0"/>
              </c:strCache>
            </c:strRef>
          </c:cat>
          <c:val>
            <c:numRef>
              <c:f>'Rollout Across Bangalore'!$D$2:$D$4</c:f>
              <c:numCache>
                <c:formatCode>General</c:formatCode>
                <c:ptCount val="0"/>
              </c:numCache>
            </c:numRef>
          </c:val>
        </c:ser>
        <c:ser>
          <c:idx val="3"/>
          <c:order val="3"/>
          <c:tx>
            <c:v>Y4</c:v>
          </c:tx>
          <c:marker>
            <c:symbol val="none"/>
          </c:marker>
          <c:cat>
            <c:strRef>
              <c:f>'Rollout Across Bangalore'!$A$2:$A$4</c:f>
              <c:strCache>
                <c:ptCount val="0"/>
              </c:strCache>
            </c:strRef>
          </c:cat>
          <c:val>
            <c:numRef>
              <c:f>'Rollout Across Bangalore'!$E$2:$E$4</c:f>
              <c:numCache>
                <c:formatCode>General</c:formatCode>
                <c:ptCount val="0"/>
              </c:numCache>
            </c:numRef>
          </c:val>
        </c:ser>
        <c:ser>
          <c:idx val="4"/>
          <c:order val="4"/>
          <c:tx>
            <c:v>Y5</c:v>
          </c:tx>
          <c:marker>
            <c:symbol val="none"/>
          </c:marker>
          <c:cat>
            <c:strRef>
              <c:f>'Rollout Across Bangalore'!$A$2:$A$4</c:f>
              <c:strCache>
                <c:ptCount val="0"/>
              </c:strCache>
            </c:strRef>
          </c:cat>
          <c:val>
            <c:numRef>
              <c:f>'Rollout Across Bangalore'!$F$2:$F$4</c:f>
              <c:numCache>
                <c:formatCode>General</c:formatCode>
                <c:ptCount val="0"/>
              </c:numCache>
            </c:numRef>
          </c:val>
        </c:ser>
        <c:ser>
          <c:idx val="5"/>
          <c:order val="5"/>
          <c:tx>
            <c:v>Y6</c:v>
          </c:tx>
          <c:marker>
            <c:symbol val="none"/>
          </c:marker>
          <c:cat>
            <c:strRef>
              <c:f>'Rollout Across Bangalore'!$A$2:$A$4</c:f>
              <c:strCache>
                <c:ptCount val="0"/>
              </c:strCache>
            </c:strRef>
          </c:cat>
          <c:val>
            <c:numRef>
              <c:f>'Rollout Across Bangalore'!$G$2:$G$4</c:f>
              <c:numCache>
                <c:formatCode>General</c:formatCode>
                <c:ptCount val="0"/>
              </c:numCache>
            </c:numRef>
          </c:val>
        </c:ser>
        <c:ser>
          <c:idx val="6"/>
          <c:order val="6"/>
          <c:tx>
            <c:v>Y7</c:v>
          </c:tx>
          <c:marker>
            <c:symbol val="none"/>
          </c:marker>
          <c:cat>
            <c:strRef>
              <c:f>'Rollout Across Bangalore'!$A$2:$A$4</c:f>
              <c:strCache>
                <c:ptCount val="0"/>
              </c:strCache>
            </c:strRef>
          </c:cat>
          <c:val>
            <c:numRef>
              <c:f>'Rollout Across Bangalore'!$H$2:$H$4</c:f>
              <c:numCache>
                <c:formatCode>General</c:formatCode>
                <c:ptCount val="0"/>
              </c:numCache>
            </c:numRef>
          </c:val>
        </c:ser>
        <c:ser>
          <c:idx val="7"/>
          <c:order val="7"/>
          <c:tx>
            <c:v>Y8</c:v>
          </c:tx>
          <c:marker>
            <c:symbol val="none"/>
          </c:marker>
          <c:cat>
            <c:strRef>
              <c:f>'Rollout Across Bangalore'!$A$2:$A$4</c:f>
              <c:strCache>
                <c:ptCount val="0"/>
              </c:strCache>
            </c:strRef>
          </c:cat>
          <c:val>
            <c:numRef>
              <c:f>'Rollout Across Bangalore'!$I$2:$I$4</c:f>
              <c:numCache>
                <c:formatCode>General</c:formatCode>
                <c:ptCount val="0"/>
              </c:numCache>
            </c:numRef>
          </c:val>
        </c:ser>
        <c:ser>
          <c:idx val="8"/>
          <c:order val="8"/>
          <c:tx>
            <c:v>Y9</c:v>
          </c:tx>
          <c:marker>
            <c:symbol val="none"/>
          </c:marker>
          <c:cat>
            <c:strRef>
              <c:f>'Rollout Across Bangalore'!$A$2:$A$4</c:f>
              <c:strCache>
                <c:ptCount val="0"/>
              </c:strCache>
            </c:strRef>
          </c:cat>
          <c:val>
            <c:numRef>
              <c:f>'Rollout Across Bangalore'!$J$2:$J$4</c:f>
              <c:numCache>
                <c:formatCode>General</c:formatCode>
                <c:ptCount val="0"/>
              </c:numCache>
            </c:numRef>
          </c:val>
        </c:ser>
        <c:ser>
          <c:idx val="9"/>
          <c:order val="9"/>
          <c:tx>
            <c:v>Y10</c:v>
          </c:tx>
          <c:marker>
            <c:symbol val="none"/>
          </c:marker>
          <c:cat>
            <c:strRef>
              <c:f>'Rollout Across Bangalore'!$A$2:$A$4</c:f>
              <c:strCache>
                <c:ptCount val="0"/>
              </c:strCache>
            </c:strRef>
          </c:cat>
          <c:val>
            <c:numRef>
              <c:f>'Rollout Across Bangalore'!$K$2:$K$4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6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Per-Satellite Operating Break-Even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v>Total Cost Rs. Lakh</c:v>
          </c:tx>
          <c:marker>
            <c:symbol val="none"/>
          </c:marker>
          <c:cat>
            <c:strRef>
              <c:f>'BEP'!$F$2:$F$10</c:f>
              <c:strCache>
                <c:ptCount val="0"/>
              </c:strCache>
            </c:strRef>
          </c:cat>
          <c:val>
            <c:numRef>
              <c:f>'BEP'!$G$2:$G$10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15</xdr:col>
      <xdr:colOff>0</xdr:colOff>
      <xdr:row>1</xdr:row>
      <xdr:rowOff>0</xdr:rowOff>
    </xdr:from>
    <xdr:to>
      <xdr:col>24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187faa3845349e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10</xdr:col>
      <xdr:colOff>0</xdr:colOff>
      <xdr:row>1</xdr:row>
      <xdr:rowOff>0</xdr:rowOff>
    </xdr:from>
    <xdr:to>
      <xdr:col>18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761b0cf23ae4170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7</xdr:col>
      <xdr:colOff>0</xdr:colOff>
      <xdr:row>1</xdr:row>
      <xdr:rowOff>0</xdr:rowOff>
    </xdr:from>
    <xdr:to>
      <xdr:col>15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385159eb57345ff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0</xdr:col>
      <xdr:colOff>0</xdr:colOff>
      <xdr:row>7</xdr:row>
      <xdr:rowOff>0</xdr:rowOff>
    </xdr:from>
    <xdr:to>
      <xdr:col>11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8521e6a51e64e6f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>
  <xdr:twoCellAnchor>
    <xdr:from>
      <xdr:col>0</xdr:col>
      <xdr:colOff>0</xdr:colOff>
      <xdr:row>6</xdr:row>
      <xdr:rowOff>0</xdr:rowOff>
    </xdr:from>
    <xdr:to>
      <xdr:col>11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0223b8019494f2f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>
  <xdr:twoCellAnchor>
    <xdr:from>
      <xdr:col>8</xdr:col>
      <xdr:colOff>0</xdr:colOff>
      <xdr:row>1</xdr:row>
      <xdr:rowOff>0</xdr:rowOff>
    </xdr:from>
    <xdr:to>
      <xdr:col>16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c0664f8d37e417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b334ab2c641c4bb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2.xml" Id="R485c9c9be8654af4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3.xml" Id="Rfc5b65eb2d654a3c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4.xml" Id="R9db6eb032ffe4590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5.xml" Id="R1cae5e4611aa4298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6.xml" Id="Rc86e11c2ee1a49fc" /></Relationships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4" hidden="0" customWidth="1"/>
    <x:col min="3" max="3" width="18" hidden="0" customWidth="1"/>
    <x:col min="4" max="4" width="20" hidden="0" customWidth="1"/>
    <x:col min="5" max="5" width="48" hidden="0" customWidth="1"/>
  </x:cols>
  <x:sheetData>
    <x:row r="1">
      <x:c r="A1" s="54" t="str">
        <x:v>ORIENTING ACADEMY - 1.5 ACRE SCHOOL SATELLITE MODEL</x:v>
      </x:c>
      <x:c r="B1" s="54"/>
      <x:c r="C1" s="54"/>
      <x:c r="D1" s="54"/>
      <x:c r="E1" s="54"/>
    </x:row>
    <x:row r="2">
      <x:c r="A2" s="11"/>
      <x:c r="B2" s="18"/>
      <x:c r="C2" s="11"/>
      <x:c r="D2" s="11"/>
      <x:c r="E2" s="11"/>
    </x:row>
    <x:row r="3">
      <x:c r="A3" s="10" t="str">
        <x:v>Metric</x:v>
      </x:c>
      <x:c r="B3" s="55" t="str">
        <x:v>Value</x:v>
      </x:c>
      <x:c r="C3" s="10" t="str">
        <x:v>Unit</x:v>
      </x:c>
      <x:c r="D3" s="10" t="str">
        <x:v>Evidence</x:v>
      </x:c>
      <x:c r="E3" s="10" t="str">
        <x:v>Interpretation</x:v>
      </x:c>
    </x:row>
    <x:row r="4">
      <x:c r="A4" s="11" t="str">
        <x:v>Satellite site size</x:v>
      </x:c>
      <x:c r="B4" s="11" t="n">
        <x:v>1.5</x:v>
      </x:c>
      <x:c r="C4" s="11" t="str">
        <x:v>acres</x:v>
      </x:c>
      <x:c r="D4" s="11" t="str">
        <x:v>User requirement</x:v>
      </x:c>
      <x:c r="E4" s="11" t="str">
        <x:v>Leased/rented school property</x:v>
      </x:c>
    </x:row>
    <x:row r="5">
      <x:c r="A5" s="11" t="str">
        <x:v>Olympic sports included</x:v>
      </x:c>
      <x:c r="B5" s="11" t="n">
        <x:v>36</x:v>
      </x:c>
      <x:c r="C5" s="11" t="str">
        <x:v>sports</x:v>
      </x:c>
      <x:c r="D5" s="11" t="str">
        <x:v>S01</x:v>
      </x:c>
      <x:c r="E5" s="11" t="str">
        <x:v>Not all on-site; tiered delivery</x:v>
      </x:c>
    </x:row>
    <x:row r="6">
      <x:c r="A6" s="11" t="str">
        <x:v>Minimum child age</x:v>
      </x:c>
      <x:c r="B6" s="11" t="n">
        <x:v>4</x:v>
      </x:c>
      <x:c r="C6" s="11" t="str">
        <x:v>years</x:v>
      </x:c>
      <x:c r="D6" s="11" t="str">
        <x:v>User requirement</x:v>
      </x:c>
      <x:c r="E6" s="11" t="str">
        <x:v>Foundation movement and care</x:v>
      </x:c>
    </x:row>
    <x:row r="7">
      <x:c r="A7" s="11" t="str">
        <x:v>Opening capex</x:v>
      </x:c>
      <x:c r="B7" s="11" t="n">
        <x:f>Capex!B25</x:f>
        <x:v>300</x:v>
      </x:c>
      <x:c r="C7" s="11" t="str">
        <x:v>Rs lakh</x:v>
      </x:c>
      <x:c r="D7" s="11" t="str">
        <x:v>Model</x:v>
      </x:c>
      <x:c r="E7" s="11" t="str">
        <x:v>Portable/light capex</x:v>
      </x:c>
    </x:row>
    <x:row r="8">
      <x:c r="A8" s="11" t="str">
        <x:v>Mature per-satellite revenue</x:v>
      </x:c>
      <x:c r="B8" s="11" t="n">
        <x:f>'10Y Per Satellite'!H2</x:f>
        <x:v>720</x:v>
      </x:c>
      <x:c r="C8" s="11" t="str">
        <x:v>Rs lakh/year</x:v>
      </x:c>
      <x:c r="D8" s="11" t="str">
        <x:v>Model</x:v>
      </x:c>
      <x:c r="E8" s="11" t="str">
        <x:v>Y7 stabilised proxy</x:v>
      </x:c>
    </x:row>
    <x:row r="9">
      <x:c r="A9" s="11" t="str">
        <x:v>Mature per-satellite EBITDA</x:v>
      </x:c>
      <x:c r="B9" s="11" t="n">
        <x:f>'10Y Per Satellite'!H4</x:f>
        <x:v>195</x:v>
      </x:c>
      <x:c r="C9" s="11" t="str">
        <x:v>Rs lakh/year</x:v>
      </x:c>
      <x:c r="D9" s="11" t="str">
        <x:v>Model</x:v>
      </x:c>
      <x:c r="E9" s="11" t="str">
        <x:v>Before tax/depreciation</x:v>
      </x:c>
    </x:row>
    <x:row r="10">
      <x:c r="A10" s="11" t="str">
        <x:v>BEP revenue</x:v>
      </x:c>
      <x:c r="B10" s="11" t="n">
        <x:f>BEP!B4</x:f>
        <x:v>636.3636363636363</x:v>
      </x:c>
      <x:c r="C10" s="11" t="str">
        <x:v>Rs lakh/year</x:v>
      </x:c>
      <x:c r="D10" s="11" t="str">
        <x:v>Model</x:v>
      </x:c>
      <x:c r="E10" s="11" t="str">
        <x:v>Operating break-even</x:v>
      </x:c>
    </x:row>
    <x:row r="11">
      <x:c r="A11" s="11" t="str">
        <x:v>Active satellites by Y10</x:v>
      </x:c>
      <x:c r="B11" s="11" t="n">
        <x:f>'Rollout Across Bangalore'!K2</x:f>
        <x:v>50</x:v>
      </x:c>
      <x:c r="C11" s="11" t="str">
        <x:v>centres</x:v>
      </x:c>
      <x:c r="D11" s="11" t="str">
        <x:v>Assumption</x:v>
      </x:c>
      <x:c r="E11" s="11" t="str">
        <x:v>Network scale scenario</x:v>
      </x:c>
    </x:row>
    <x:row r="12">
      <x:c r="A12" s="11" t="str">
        <x:v>Y10 network revenue</x:v>
      </x:c>
      <x:c r="B12" s="11" t="n">
        <x:f>'Rollout Across Bangalore'!K3</x:f>
        <x:v>427.5</x:v>
      </x:c>
      <x:c r="C12" s="11" t="str">
        <x:v>Rs Cr/year</x:v>
      </x:c>
      <x:c r="D12" s="11" t="str">
        <x:v>Model</x:v>
      </x:c>
      <x:c r="E12" s="11" t="str">
        <x:v>Across Bangalore</x:v>
      </x:c>
    </x:row>
    <x:row r="13">
      <x:c r="A13" s="11" t="str">
        <x:v>Y10 network EBITDA</x:v>
      </x:c>
      <x:c r="B13" s="11" t="n">
        <x:f>'Rollout Across Bangalore'!K4</x:f>
        <x:v>131</x:v>
      </x:c>
      <x:c r="C13" s="11" t="str">
        <x:v>Rs Cr/year</x:v>
      </x:c>
      <x:c r="D13" s="11" t="str">
        <x:v>Model</x:v>
      </x:c>
      <x:c r="E13" s="11" t="str">
        <x:v>Across Bangalore</x:v>
      </x:c>
    </x:row>
    <x:row r="14">
      <x:c r="A14" s="11" t="str">
        <x:v>Go/No-Go rule</x:v>
      </x:c>
      <x:c r="B14" s="11" t="str">
        <x:v>Pilot before lease scale</x:v>
      </x:c>
      <x:c r="C14" s="11" t="str"/>
      <x:c r="D14" s="11" t="str">
        <x:v>Management</x:v>
      </x:c>
      <x:c r="E14" s="11" t="str">
        <x:v>Validate demand + school MoUs first</x:v>
      </x:c>
    </x:row>
  </x:sheetData>
  <x:mergeCells>
    <x:mergeCell ref="A1:E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.380000114440918" hidden="0" customWidth="1"/>
    <x:col min="2" max="2" width="28.5" hidden="0" customWidth="1"/>
    <x:col min="3" max="3" width="6.130000114440918" hidden="0" customWidth="1"/>
    <x:col min="4" max="4" width="8.5" hidden="0" customWidth="1"/>
    <x:col min="5" max="5" width="11.25" hidden="0" customWidth="1"/>
    <x:col min="6" max="6" width="9.130000114440918" hidden="0" customWidth="1"/>
    <x:col min="7" max="7" width="40" hidden="0" customWidth="1"/>
  </x:cols>
  <x:sheetData>
    <x:row r="1">
      <x:c r="A1" s="10" t="str">
        <x:v>Category</x:v>
      </x:c>
      <x:c r="B1" s="10" t="str">
        <x:v>Input</x:v>
      </x:c>
      <x:c r="C1" s="10" t="str">
        <x:v>Value</x:v>
      </x:c>
      <x:c r="D1" s="10" t="str">
        <x:v>Unit</x:v>
      </x:c>
      <x:c r="E1" s="10" t="str">
        <x:v>Source / Basis</x:v>
      </x:c>
      <x:c r="F1" s="10" t="str">
        <x:v>Confidence</x:v>
      </x:c>
      <x:c r="G1" s="10" t="str">
        <x:v>Notes</x:v>
      </x:c>
    </x:row>
    <x:row r="2">
      <x:c r="A2" s="11" t="str">
        <x:v>Site</x:v>
      </x:c>
      <x:c r="B2" s="11" t="str">
        <x:v>Satellite site size</x:v>
      </x:c>
      <x:c r="C2" s="18" t="n">
        <x:v>1.5</x:v>
      </x:c>
      <x:c r="D2" s="11" t="str">
        <x:v>acres</x:v>
      </x:c>
      <x:c r="E2" s="11" t="str">
        <x:v>User</x:v>
      </x:c>
      <x:c r="F2" s="11" t="str">
        <x:v>High</x:v>
      </x:c>
      <x:c r="G2" s="11" t="str">
        <x:v>Leased/rented school property</x:v>
      </x:c>
    </x:row>
    <x:row r="3">
      <x:c r="A3" s="11" t="str">
        <x:v>Site</x:v>
      </x:c>
      <x:c r="B3" s="11" t="str">
        <x:v>Operating days</x:v>
      </x:c>
      <x:c r="C3" s="18" t="n">
        <x:v>6</x:v>
      </x:c>
      <x:c r="D3" s="11" t="str">
        <x:v>days/week</x:v>
      </x:c>
      <x:c r="E3" s="11" t="str">
        <x:v>Assumption</x:v>
      </x:c>
      <x:c r="F3" s="11" t="str">
        <x:v>Medium</x:v>
      </x:c>
      <x:c r="G3" s="11" t="str">
        <x:v>After-school + weekend</x:v>
      </x:c>
    </x:row>
    <x:row r="4">
      <x:c r="A4" s="11" t="str">
        <x:v>Lease</x:v>
      </x:c>
      <x:c r="B4" s="11" t="str">
        <x:v>Monthly lease / school revenue share</x:v>
      </x:c>
      <x:c r="C4" s="18" t="n">
        <x:v>200000</x:v>
      </x:c>
      <x:c r="D4" s="11" t="str">
        <x:v>Rs/month</x:v>
      </x:c>
      <x:c r="E4" s="11" t="str">
        <x:v>Assumption</x:v>
      </x:c>
      <x:c r="F4" s="11" t="str">
        <x:v>Low</x:v>
      </x:c>
      <x:c r="G4" s="11" t="str">
        <x:v>Must be negotiated</x:v>
      </x:c>
    </x:row>
    <x:row r="5">
      <x:c r="A5" s="11" t="str">
        <x:v>Finance</x:v>
      </x:c>
      <x:c r="B5" s="11" t="str">
        <x:v>Opening capex</x:v>
      </x:c>
      <x:c r="C5" s="18" t="n">
        <x:f>Capex!B25</x:f>
        <x:v>300</x:v>
      </x:c>
      <x:c r="D5" s="11" t="str">
        <x:v>Rs lakh</x:v>
      </x:c>
      <x:c r="E5" s="11" t="str">
        <x:v>Capex sheet</x:v>
      </x:c>
      <x:c r="F5" s="11" t="str">
        <x:v>Medium</x:v>
      </x:c>
      <x:c r="G5" s="11" t="str">
        <x:v>Formula driven</x:v>
      </x:c>
    </x:row>
    <x:row r="6">
      <x:c r="A6" s="11" t="str">
        <x:v>Finance</x:v>
      </x:c>
      <x:c r="B6" s="11" t="str">
        <x:v>Capex amortisation period</x:v>
      </x:c>
      <x:c r="C6" s="18" t="n">
        <x:v>5</x:v>
      </x:c>
      <x:c r="D6" s="11" t="str">
        <x:v>years</x:v>
      </x:c>
      <x:c r="E6" s="11" t="str">
        <x:v>Assumption</x:v>
      </x:c>
      <x:c r="F6" s="11" t="str">
        <x:v>Medium</x:v>
      </x:c>
      <x:c r="G6" s="11" t="str">
        <x:v>Not depreciation accounting</x:v>
      </x:c>
    </x:row>
    <x:row r="7">
      <x:c r="A7" s="11" t="str">
        <x:v>Finance</x:v>
      </x:c>
      <x:c r="B7" s="11" t="str">
        <x:v>Working capital reserve</x:v>
      </x:c>
      <x:c r="C7" s="18" t="n">
        <x:v>15</x:v>
      </x:c>
      <x:c r="D7" s="11" t="str">
        <x:v>Rs lakh</x:v>
      </x:c>
      <x:c r="E7" s="11" t="str">
        <x:v>Assumption</x:v>
      </x:c>
      <x:c r="F7" s="11" t="str">
        <x:v>Low</x:v>
      </x:c>
      <x:c r="G7" s="11" t="str">
        <x:v>Initial reserve</x:v>
      </x:c>
    </x:row>
    <x:row r="8">
      <x:c r="A8" s="11" t="str">
        <x:v>Pricing</x:v>
      </x:c>
      <x:c r="B8" s="11" t="str">
        <x:v>Sports membership</x:v>
      </x:c>
      <x:c r="C8" s="18" t="n">
        <x:v>3500</x:v>
      </x:c>
      <x:c r="D8" s="11" t="str">
        <x:v>Rs/month</x:v>
      </x:c>
      <x:c r="E8" s="11" t="str">
        <x:v>S18/S19 proxy</x:v>
      </x:c>
      <x:c r="F8" s="11" t="str">
        <x:v>Medium</x:v>
      </x:c>
      <x:c r="G8" s="11" t="str">
        <x:v>Editable</x:v>
      </x:c>
    </x:row>
    <x:row r="9">
      <x:c r="A9" s="11" t="str">
        <x:v>Pricing</x:v>
      </x:c>
      <x:c r="B9" s="11" t="str">
        <x:v>After-school standard</x:v>
      </x:c>
      <x:c r="C9" s="18" t="n">
        <x:v>9000</x:v>
      </x:c>
      <x:c r="D9" s="11" t="str">
        <x:v>Rs/month</x:v>
      </x:c>
      <x:c r="E9" s="11" t="str">
        <x:v>Assumption</x:v>
      </x:c>
      <x:c r="F9" s="11" t="str">
        <x:v>Low</x:v>
      </x:c>
      <x:c r="G9" s="11" t="str">
        <x:v>Validate by parent survey</x:v>
      </x:c>
    </x:row>
    <x:row r="10">
      <x:c r="A10" s="11" t="str">
        <x:v>Pricing</x:v>
      </x:c>
      <x:c r="B10" s="11" t="str">
        <x:v>After-school extended</x:v>
      </x:c>
      <x:c r="C10" s="18" t="n">
        <x:v>14000</x:v>
      </x:c>
      <x:c r="D10" s="11" t="str">
        <x:v>Rs/month</x:v>
      </x:c>
      <x:c r="E10" s="11" t="str">
        <x:v>Assumption</x:v>
      </x:c>
      <x:c r="F10" s="11" t="str">
        <x:v>Low</x:v>
      </x:c>
      <x:c r="G10" s="11" t="str">
        <x:v>Validate by parent survey</x:v>
      </x:c>
    </x:row>
    <x:row r="11">
      <x:c r="A11" s="11" t="str">
        <x:v>Network</x:v>
      </x:c>
      <x:c r="B11" s="11" t="str">
        <x:v>Year-1 satellites</x:v>
      </x:c>
      <x:c r="C11" s="18" t="n">
        <x:v>2</x:v>
      </x:c>
      <x:c r="D11" s="11" t="str">
        <x:v>centres</x:v>
      </x:c>
      <x:c r="E11" s="11" t="str">
        <x:v>Assumption</x:v>
      </x:c>
      <x:c r="F11" s="11" t="str">
        <x:v>Medium</x:v>
      </x:c>
      <x:c r="G11" s="11" t="str">
        <x:v>Across Bangalore pilot</x:v>
      </x:c>
    </x:row>
    <x:row r="12">
      <x:c r="A12" s="11" t="str">
        <x:v>Network</x:v>
      </x:c>
      <x:c r="B12" s="11" t="str">
        <x:v>Year-5 satellites</x:v>
      </x:c>
      <x:c r="C12" s="18" t="n">
        <x:v>20</x:v>
      </x:c>
      <x:c r="D12" s="11" t="str">
        <x:v>centres</x:v>
      </x:c>
      <x:c r="E12" s="11" t="str">
        <x:v>Assumption</x:v>
      </x:c>
      <x:c r="F12" s="11" t="str">
        <x:v>Medium</x:v>
      </x:c>
      <x:c r="G12" s="11" t="str">
        <x:v>Scaled rollout</x:v>
      </x:c>
    </x:row>
    <x:row r="13">
      <x:c r="A13" s="11" t="str">
        <x:v>Network</x:v>
      </x:c>
      <x:c r="B13" s="11" t="str">
        <x:v>Year-10 satellites</x:v>
      </x:c>
      <x:c r="C13" s="18" t="n">
        <x:v>50</x:v>
      </x:c>
      <x:c r="D13" s="11" t="str">
        <x:v>centres</x:v>
      </x:c>
      <x:c r="E13" s="11" t="str">
        <x:v>Assumption</x:v>
      </x:c>
      <x:c r="F13" s="11" t="str">
        <x:v>Medium</x:v>
      </x:c>
      <x:c r="G13" s="11" t="str">
        <x:v>Long-term network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.6299991607666" hidden="0" customWidth="1"/>
    <x:col min="2" max="2" width="10.5" hidden="0" customWidth="1"/>
    <x:col min="3" max="3" width="19.6299991607666" hidden="0" customWidth="1"/>
    <x:col min="4" max="4" width="16.75" hidden="0" customWidth="1"/>
    <x:col min="5" max="5" width="7.75" hidden="0" customWidth="1"/>
    <x:col min="6" max="6" width="38" hidden="0" customWidth="1"/>
  </x:cols>
  <x:sheetData>
    <x:row r="1">
      <x:c r="A1" s="10" t="str">
        <x:v>Metric</x:v>
      </x:c>
      <x:c r="B1" s="10" t="str">
        <x:v>Value</x:v>
      </x:c>
      <x:c r="C1" s="10" t="str">
        <x:v>Geography / Basis</x:v>
      </x:c>
      <x:c r="D1" s="10" t="str">
        <x:v>Evidence Class</x:v>
      </x:c>
      <x:c r="E1" s="10" t="str">
        <x:v>Source ID</x:v>
      </x:c>
      <x:c r="F1" s="10" t="str">
        <x:v>Use / Caution</x:v>
      </x:c>
    </x:row>
    <x:row r="2">
      <x:c r="A2" s="11" t="str">
        <x:v>India school system</x:v>
      </x:c>
      <x:c r="B2" s="11" t="n">
        <x:v>14.71</x:v>
      </x:c>
      <x:c r="C2" s="11" t="str">
        <x:v>lakh schools</x:v>
      </x:c>
      <x:c r="D2" s="11" t="str">
        <x:v>Official</x:v>
      </x:c>
      <x:c r="E2" s="11" t="str">
        <x:v>S06</x:v>
      </x:c>
      <x:c r="F2" s="11" t="str">
        <x:v>National context</x:v>
      </x:c>
    </x:row>
    <x:row r="3">
      <x:c r="A3" s="11" t="str">
        <x:v>India students</x:v>
      </x:c>
      <x:c r="B3" s="11" t="n">
        <x:v>24.69</x:v>
      </x:c>
      <x:c r="C3" s="11" t="str">
        <x:v>crore students</x:v>
      </x:c>
      <x:c r="D3" s="11" t="str">
        <x:v>Official</x:v>
      </x:c>
      <x:c r="E3" s="11" t="str">
        <x:v>S06</x:v>
      </x:c>
      <x:c r="F3" s="11" t="str">
        <x:v>National context</x:v>
      </x:c>
    </x:row>
    <x:row r="4">
      <x:c r="A4" s="11" t="str">
        <x:v>Bengaluru Urban population</x:v>
      </x:c>
      <x:c r="B4" s="11" t="n">
        <x:v>9621551</x:v>
      </x:c>
      <x:c r="C4" s="11" t="str">
        <x:v>2011 district baseline</x:v>
      </x:c>
      <x:c r="D4" s="11" t="str">
        <x:v>Official</x:v>
      </x:c>
      <x:c r="E4" s="11" t="str">
        <x:v>S08</x:v>
      </x:c>
      <x:c r="F4" s="11" t="str">
        <x:v>Not 2026 or exact catchment</x:v>
      </x:c>
    </x:row>
    <x:row r="5">
      <x:c r="A5" s="11" t="str">
        <x:v>Bengaluru Urban urban population</x:v>
      </x:c>
      <x:c r="B5" s="11" t="n">
        <x:v>8749944</x:v>
      </x:c>
      <x:c r="C5" s="11" t="str">
        <x:v>2011 district baseline</x:v>
      </x:c>
      <x:c r="D5" s="11" t="str">
        <x:v>Official</x:v>
      </x:c>
      <x:c r="E5" s="11" t="str">
        <x:v>S08</x:v>
      </x:c>
      <x:c r="F5" s="11" t="str">
        <x:v>Not exact catchment</x:v>
      </x:c>
    </x:row>
    <x:row r="6">
      <x:c r="A6" s="11" t="str">
        <x:v>Urban MPCE</x:v>
      </x:c>
      <x:c r="B6" s="11" t="n">
        <x:v>6996</x:v>
      </x:c>
      <x:c r="C6" s="11" t="str">
        <x:v>Rs/month 2023-24</x:v>
      </x:c>
      <x:c r="D6" s="11" t="str">
        <x:v>Official</x:v>
      </x:c>
      <x:c r="E6" s="11" t="str">
        <x:v>S07</x:v>
      </x:c>
      <x:c r="F6" s="11" t="str">
        <x:v>Consumption benchmark, not recreation spend</x:v>
      </x:c>
    </x:row>
    <x:row r="7">
      <x:c r="A7" s="11" t="str">
        <x:v>Lingarajapuram school directory</x:v>
      </x:c>
      <x:c r="B7" s="11" t="n">
        <x:v>161</x:v>
      </x:c>
      <x:c r="C7" s="11" t="str">
        <x:v>directory results</x:v>
      </x:c>
      <x:c r="D7" s="11" t="str">
        <x:v>Directory</x:v>
      </x:c>
      <x:c r="E7" s="11" t="str">
        <x:v>S16</x:v>
      </x:c>
      <x:c r="F7" s="11" t="str">
        <x:v>Market signal only</x:v>
      </x:c>
    </x:row>
    <x:row r="8">
      <x:c r="A8" s="11" t="str">
        <x:v>Tuition Class I-V listing proxy</x:v>
      </x:c>
      <x:c r="B8" s="11" t="n">
        <x:v>146</x:v>
      </x:c>
      <x:c r="C8" s="11" t="str">
        <x:v>listings / local page</x:v>
      </x:c>
      <x:c r="D8" s="11" t="str">
        <x:v>Marketplace</x:v>
      </x:c>
      <x:c r="E8" s="11" t="str">
        <x:v>S17</x:v>
      </x:c>
      <x:c r="F8" s="11" t="str">
        <x:v>Visible supply proxy only</x:v>
      </x:c>
    </x:row>
    <x:row r="9">
      <x:c r="A9" s="11" t="str">
        <x:v>Football academy price benchmark</x:v>
      </x:c>
      <x:c r="B9" s="11" t="n">
        <x:v>3150</x:v>
      </x:c>
      <x:c r="C9" s="11" t="str">
        <x:v>Rs/month lower package</x:v>
      </x:c>
      <x:c r="D9" s="11" t="str">
        <x:v>Provider</x:v>
      </x:c>
      <x:c r="E9" s="11" t="str">
        <x:v>S18</x:v>
      </x:c>
      <x:c r="F9" s="11" t="str">
        <x:v>Benchmark</x:v>
      </x:c>
    </x:row>
    <x:row r="10">
      <x:c r="A10" s="11" t="str">
        <x:v>Football academy price benchmark</x:v>
      </x:c>
      <x:c r="B10" s="11" t="n">
        <x:v>4433</x:v>
      </x:c>
      <x:c r="C10" s="11" t="str">
        <x:v>Rs/month higher package</x:v>
      </x:c>
      <x:c r="D10" s="11" t="str">
        <x:v>Provider</x:v>
      </x:c>
      <x:c r="E10" s="11" t="str">
        <x:v>S19</x:v>
      </x:c>
      <x:c r="F10" s="11" t="str">
        <x:v>Benchmark</x:v>
      </x:c>
    </x:row>
    <x:row r="11">
      <x:c r="A11" s="11" t="str">
        <x:v>Cricket / venue rental proxy</x:v>
      </x:c>
      <x:c r="B11" s="11" t="str">
        <x:v>varies</x:v>
      </x:c>
      <x:c r="C11" s="11" t="str">
        <x:v>Provider and marketplace</x:v>
      </x:c>
      <x:c r="D11" s="11" t="str">
        <x:v>Provider/marketplace</x:v>
      </x:c>
      <x:c r="E11" s="11" t="str">
        <x:v>S20/S21</x:v>
      </x:c>
      <x:c r="F11" s="11" t="str">
        <x:v>Needs mystery calls by cluster</x:v>
      </x:c>
    </x:row>
    <x:row r="12">
      <x:c r="A12" s="11" t="str">
        <x:v>Google Trends</x:v>
      </x:c>
      <x:c r="B12" s="11" t="str">
        <x:v>relative index</x:v>
      </x:c>
      <x:c r="C12" s="11" t="str">
        <x:v>search interest</x:v>
      </x:c>
      <x:c r="D12" s="11" t="str">
        <x:v>Google</x:v>
      </x:c>
      <x:c r="E12" s="11" t="str">
        <x:v>S22/S23</x:v>
      </x:c>
      <x:c r="F12" s="11" t="str">
        <x:v>Not absolute volume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6.25" hidden="0" customWidth="1"/>
    <x:col min="2" max="2" width="4.880000114440918" hidden="0" customWidth="1"/>
    <x:col min="3" max="3" width="36" hidden="0" customWidth="1"/>
    <x:col min="4" max="4" width="36" hidden="0" customWidth="1"/>
    <x:col min="5" max="5" width="36" hidden="0" customWidth="1"/>
  </x:cols>
  <x:sheetData>
    <x:row r="1">
      <x:c r="A1" s="10" t="str">
        <x:v>Segment</x:v>
      </x:c>
      <x:c r="B1" s="10" t="str">
        <x:v>Age</x:v>
      </x:c>
      <x:c r="C1" s="10" t="str">
        <x:v>Programme Focus</x:v>
      </x:c>
      <x:c r="D1" s="10" t="str">
        <x:v>Planning Ratio</x:v>
      </x:c>
      <x:c r="E1" s="10" t="str">
        <x:v>Care Note</x:v>
      </x:c>
    </x:row>
    <x:row r="2">
      <x:c r="A2" s="11" t="str">
        <x:v>Foundation</x:v>
      </x:c>
      <x:c r="B2" s="11" t="str">
        <x:v>4-6</x:v>
      </x:c>
      <x:c r="C2" s="11" t="str">
        <x:v>Movement literacy, play, mini sports, balance, rhythm, social behaviour</x:v>
      </x:c>
      <x:c r="D2" s="11" t="str">
        <x:v>1:8</x:v>
      </x:c>
      <x:c r="E2" s="11" t="str">
        <x:v>Extended-day; parent pickup only</x:v>
      </x:c>
    </x:row>
    <x:row r="3">
      <x:c r="A3" s="11" t="str">
        <x:v>Discovery</x:v>
      </x:c>
      <x:c r="B3" s="11" t="str">
        <x:v>7-9</x:v>
      </x:c>
      <x:c r="C3" s="11" t="str">
        <x:v>Multi-sport sampling, coordination, game rules, teamwork</x:v>
      </x:c>
      <x:c r="D3" s="11" t="str">
        <x:v>1:10</x:v>
      </x:c>
      <x:c r="E3" s="11" t="str">
        <x:v>Sports + homework</x:v>
      </x:c>
    </x:row>
    <x:row r="4">
      <x:c r="A4" s="11" t="str">
        <x:v>Development</x:v>
      </x:c>
      <x:c r="B4" s="11" t="str">
        <x:v>10-12</x:v>
      </x:c>
      <x:c r="C4" s="11" t="str">
        <x:v>Technique, discipline, athletics base, study habits</x:v>
      </x:c>
      <x:c r="D4" s="11" t="str">
        <x:v>1:12</x:v>
      </x:c>
      <x:c r="E4" s="11" t="str">
        <x:v>Competition introduction</x:v>
      </x:c>
    </x:row>
    <x:row r="5">
      <x:c r="A5" s="11" t="str">
        <x:v>Performance</x:v>
      </x:c>
      <x:c r="B5" s="11" t="str">
        <x:v>13-15</x:v>
      </x:c>
      <x:c r="C5" s="11" t="str">
        <x:v>Sport choice, S&amp;C, school leagues, leadership</x:v>
      </x:c>
      <x:c r="D5" s="11" t="str">
        <x:v>1:15</x:v>
      </x:c>
      <x:c r="E5" s="11" t="str">
        <x:v>Team pathway</x:v>
      </x:c>
    </x:row>
    <x:row r="6">
      <x:c r="A6" s="11" t="str">
        <x:v>Pre-elite</x:v>
      </x:c>
      <x:c r="B6" s="11" t="str">
        <x:v>16-18</x:v>
      </x:c>
      <x:c r="C6" s="11" t="str">
        <x:v>Performance, officiating, coaching assistant, career orientation</x:v>
      </x:c>
      <x:c r="D6" s="11" t="str">
        <x:v>1:15</x:v>
      </x:c>
      <x:c r="E6" s="11" t="str">
        <x:v>Competition and internships</x:v>
      </x:c>
    </x:row>
    <x:row r="7">
      <x:c r="A7" s="11" t="str">
        <x:v>Young adult</x:v>
      </x:c>
      <x:c r="B7" s="11" t="str">
        <x:v>18-25</x:v>
      </x:c>
      <x:c r="C7" s="11" t="str">
        <x:v>Recreation, coaching internships, leagues</x:v>
      </x:c>
      <x:c r="D7" s="11" t="str">
        <x:v>1:18</x:v>
      </x:c>
      <x:c r="E7" s="11" t="str">
        <x:v>Ancillary</x:v>
      </x:c>
    </x:row>
    <x:row r="8">
      <x:c r="A8" s="11" t="str">
        <x:v>Parent / adult</x:v>
      </x:c>
      <x:c r="B8" s="11" t="str">
        <x:v>26-59</x:v>
      </x:c>
      <x:c r="C8" s="11" t="str">
        <x:v>Fitness, sport, weekend clubs, corporate leagues</x:v>
      </x:c>
      <x:c r="D8" s="11" t="str">
        <x:v>1:20</x:v>
      </x:c>
      <x:c r="E8" s="11" t="str">
        <x:v>Ancillary</x:v>
      </x:c>
    </x:row>
    <x:row r="9">
      <x:c r="A9" s="11" t="str">
        <x:v>Grandparent / senior</x:v>
      </x:c>
      <x:c r="B9" s="11" t="str">
        <x:v>60+</x:v>
      </x:c>
      <x:c r="C9" s="11" t="str">
        <x:v>Walking, mobility, low-impact activity, social use</x:v>
      </x:c>
      <x:c r="D9" s="11" t="str">
        <x:v>1:12</x:v>
      </x:c>
      <x:c r="E9" s="11" t="str">
        <x:v>Optional community programme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5.130000114440918" hidden="0" customWidth="1"/>
    <x:col min="2" max="2" width="19.25" hidden="0" customWidth="1"/>
    <x:col min="3" max="3" width="9.130000114440918" hidden="0" customWidth="1"/>
    <x:col min="4" max="4" width="7.5" hidden="0" customWidth="1"/>
    <x:col min="5" max="5" width="12.75" hidden="0" customWidth="1"/>
    <x:col min="6" max="6" width="8.5" hidden="0" customWidth="1"/>
    <x:col min="7" max="7" width="6.5" hidden="0" customWidth="1"/>
    <x:col min="8" max="8" width="11.880000114440918" hidden="0" customWidth="1"/>
    <x:col min="9" max="9" width="10.630000114440918" hidden="0" customWidth="1"/>
    <x:col min="10" max="10" width="10.130000114440918" hidden="0" customWidth="1"/>
    <x:col min="11" max="11" width="19.6299991607666" hidden="0" customWidth="1"/>
    <x:col min="12" max="12" width="15.5" hidden="0" customWidth="1"/>
    <x:col min="13" max="13" width="16.8799991607666" hidden="0" customWidth="1"/>
    <x:col min="14" max="14" width="38" hidden="0" customWidth="1"/>
  </x:cols>
  <x:sheetData>
    <x:row r="1">
      <x:c r="A1" s="10" t="str">
        <x:v>Sport</x:v>
      </x:c>
      <x:c r="B1" s="10" t="str">
        <x:v>Delivery Mode</x:v>
      </x:c>
      <x:c r="C1" s="10" t="str">
        <x:v>Satellite Fit</x:v>
      </x:c>
      <x:c r="D1" s="10" t="str">
        <x:v>Start Age</x:v>
      </x:c>
      <x:c r="E1" s="10" t="str">
        <x:v>Monthly Fee Rs.</x:v>
      </x:c>
      <x:c r="F1" s="10" t="str">
        <x:v>Avg Active</x:v>
      </x:c>
      <x:c r="G1" s="10" t="str">
        <x:v>Months</x:v>
      </x:c>
      <x:c r="H1" s="10" t="str">
        <x:v>Revenue Share</x:v>
      </x:c>
      <x:c r="I1" s="10" t="str">
        <x:v>Direct Cost %</x:v>
      </x:c>
      <x:c r="J1" s="10" t="str">
        <x:v>Source ID</x:v>
      </x:c>
      <x:c r="K1" s="10" t="str">
        <x:v>Annual Revenue Rs. Lakh</x:v>
      </x:c>
      <x:c r="L1" s="10" t="str">
        <x:v>Direct Cost Rs. Lakh</x:v>
      </x:c>
      <x:c r="M1" s="10" t="str">
        <x:v>Contribution Rs. Lakh</x:v>
      </x:c>
      <x:c r="N1" s="10" t="str">
        <x:v>Notes</x:v>
      </x:c>
    </x:row>
    <x:row r="2">
      <x:c r="A2" s="11" t="str">
        <x:v>Aquatics</x:v>
      </x:c>
      <x:c r="B2" s="11" t="str">
        <x:v>Partner/off-site</x:v>
      </x:c>
      <x:c r="C2" s="11" t="str">
        <x:v>Low</x:v>
      </x:c>
      <x:c r="D2" s="11" t="n">
        <x:v>4</x:v>
      </x:c>
      <x:c r="E2" s="18" t="n">
        <x:v>6000</x:v>
      </x:c>
      <x:c r="F2" s="18" t="n">
        <x:v>20</x:v>
      </x:c>
      <x:c r="G2" s="18" t="n">
        <x:v>10</x:v>
      </x:c>
      <x:c r="H2" s="24" t="n">
        <x:v>0.25</x:v>
      </x:c>
      <x:c r="I2" s="24" t="n">
        <x:v>0.8</x:v>
      </x:c>
      <x:c r="J2" s="11" t="str">
        <x:v>S01/S03</x:v>
      </x:c>
      <x:c r="K2" s="25" t="n">
        <x:f>E2*F2*G2*H2/100000</x:f>
        <x:v>3</x:v>
      </x:c>
      <x:c r="L2" s="25" t="n">
        <x:f>K2*I2</x:f>
        <x:v>2.4000000000000004</x:v>
      </x:c>
      <x:c r="M2" s="25" t="n">
        <x:f>K2-L2</x:f>
        <x:v>0.5999999999999996</x:v>
      </x:c>
      <x:c r="N2" s="11" t="str">
        <x:v>Swimming partner; dryland/water safety on campus</x:v>
      </x:c>
    </x:row>
    <x:row r="3">
      <x:c r="A3" s="11" t="str">
        <x:v>Archery</x:v>
      </x:c>
      <x:c r="B3" s="11" t="str">
        <x:v>On-site controlled</x:v>
      </x:c>
      <x:c r="C3" s="11" t="str">
        <x:v>Medium</x:v>
      </x:c>
      <x:c r="D3" s="11" t="n">
        <x:v>8</x:v>
      </x:c>
      <x:c r="E3" s="18" t="n">
        <x:v>3500</x:v>
      </x:c>
      <x:c r="F3" s="18" t="n">
        <x:v>30</x:v>
      </x:c>
      <x:c r="G3" s="18" t="n">
        <x:v>10</x:v>
      </x:c>
      <x:c r="H3" s="24" t="n">
        <x:v>1</x:v>
      </x:c>
      <x:c r="I3" s="24" t="n">
        <x:v>0.55</x:v>
      </x:c>
      <x:c r="J3" s="11" t="str">
        <x:v>S01</x:v>
      </x:c>
      <x:c r="K3" s="25" t="n">
        <x:f>E3*F3*G3*H3/100000</x:f>
        <x:v>10.5</x:v>
      </x:c>
      <x:c r="L3" s="25" t="n">
        <x:f>K3*I3</x:f>
        <x:v>5.775</x:v>
      </x:c>
      <x:c r="M3" s="25" t="n">
        <x:f>K3-L3</x:f>
        <x:v>4.725</x:v>
      </x:c>
      <x:c r="N3" s="11" t="str">
        <x:v>Short-range training lane with strict safety</x:v>
      </x:c>
    </x:row>
    <x:row r="4">
      <x:c r="A4" s="11" t="str">
        <x:v>Athletics</x:v>
      </x:c>
      <x:c r="B4" s="11" t="str">
        <x:v>On-site</x:v>
      </x:c>
      <x:c r="C4" s="11" t="str">
        <x:v>High</x:v>
      </x:c>
      <x:c r="D4" s="11" t="n">
        <x:v>4</x:v>
      </x:c>
      <x:c r="E4" s="18" t="n">
        <x:v>2500</x:v>
      </x:c>
      <x:c r="F4" s="18" t="n">
        <x:v>120</x:v>
      </x:c>
      <x:c r="G4" s="18" t="n">
        <x:v>10</x:v>
      </x:c>
      <x:c r="H4" s="24" t="n">
        <x:v>1</x:v>
      </x:c>
      <x:c r="I4" s="24" t="n">
        <x:v>0.45</x:v>
      </x:c>
      <x:c r="J4" s="11" t="str">
        <x:v>S01</x:v>
      </x:c>
      <x:c r="K4" s="25" t="n">
        <x:f>E4*F4*G4*H4/100000</x:f>
        <x:v>30</x:v>
      </x:c>
      <x:c r="L4" s="25" t="n">
        <x:f>K4*I4</x:f>
        <x:v>13.5</x:v>
      </x:c>
      <x:c r="M4" s="25" t="n">
        <x:f>K4-L4</x:f>
        <x:v>16.5</x:v>
      </x:c>
      <x:c r="N4" s="11" t="str">
        <x:v>Running, jumps, throws fundamentals; no full track</x:v>
      </x:c>
    </x:row>
    <x:row r="5">
      <x:c r="A5" s="11" t="str">
        <x:v>Badminton</x:v>
      </x:c>
      <x:c r="B5" s="11" t="str">
        <x:v>School indoor/covered</x:v>
      </x:c>
      <x:c r="C5" s="11" t="str">
        <x:v>High</x:v>
      </x:c>
      <x:c r="D5" s="11" t="n">
        <x:v>5</x:v>
      </x:c>
      <x:c r="E5" s="18" t="n">
        <x:v>3500</x:v>
      </x:c>
      <x:c r="F5" s="18" t="n">
        <x:v>80</x:v>
      </x:c>
      <x:c r="G5" s="18" t="n">
        <x:v>10</x:v>
      </x:c>
      <x:c r="H5" s="24" t="n">
        <x:v>0.7</x:v>
      </x:c>
      <x:c r="I5" s="24" t="n">
        <x:v>0.5</x:v>
      </x:c>
      <x:c r="J5" s="11" t="str">
        <x:v>S01</x:v>
      </x:c>
      <x:c r="K5" s="25" t="n">
        <x:f>E5*F5*G5*H5/100000</x:f>
        <x:v>19.599999999999998</x:v>
      </x:c>
      <x:c r="L5" s="25" t="n">
        <x:f>K5*I5</x:f>
        <x:v>9.799999999999999</x:v>
      </x:c>
      <x:c r="M5" s="25" t="n">
        <x:f>K5-L5</x:f>
        <x:v>9.799999999999999</x:v>
      </x:c>
      <x:c r="N5" s="11" t="str">
        <x:v>Requires hall/court access</x:v>
      </x:c>
    </x:row>
    <x:row r="6">
      <x:c r="A6" s="11" t="str">
        <x:v>Baseball/Softball</x:v>
      </x:c>
      <x:c r="B6" s="11" t="str">
        <x:v>On-site/shared field</x:v>
      </x:c>
      <x:c r="C6" s="11" t="str">
        <x:v>Medium</x:v>
      </x:c>
      <x:c r="D6" s="11" t="n">
        <x:v>6</x:v>
      </x:c>
      <x:c r="E6" s="18" t="n">
        <x:v>3000</x:v>
      </x:c>
      <x:c r="F6" s="18" t="n">
        <x:v>35</x:v>
      </x:c>
      <x:c r="G6" s="18" t="n">
        <x:v>10</x:v>
      </x:c>
      <x:c r="H6" s="24" t="n">
        <x:v>1</x:v>
      </x:c>
      <x:c r="I6" s="24" t="n">
        <x:v>0.55</x:v>
      </x:c>
      <x:c r="J6" s="11" t="str">
        <x:v>S01/S02</x:v>
      </x:c>
      <x:c r="K6" s="25" t="n">
        <x:f>E6*F6*G6*H6/100000</x:f>
        <x:v>10.5</x:v>
      </x:c>
      <x:c r="L6" s="25" t="n">
        <x:f>K6*I6</x:f>
        <x:v>5.775</x:v>
      </x:c>
      <x:c r="M6" s="25" t="n">
        <x:f>K6-L6</x:f>
        <x:v>4.725</x:v>
      </x:c>
      <x:c r="N6" s="11" t="str">
        <x:v>Throwing, hitting cage, modified games</x:v>
      </x:c>
    </x:row>
    <x:row r="7">
      <x:c r="A7" s="11" t="str">
        <x:v>Basketball</x:v>
      </x:c>
      <x:c r="B7" s="11" t="str">
        <x:v>School court</x:v>
      </x:c>
      <x:c r="C7" s="11" t="str">
        <x:v>High</x:v>
      </x:c>
      <x:c r="D7" s="11" t="n">
        <x:v>5</x:v>
      </x:c>
      <x:c r="E7" s="18" t="n">
        <x:v>3000</x:v>
      </x:c>
      <x:c r="F7" s="18" t="n">
        <x:v>90</x:v>
      </x:c>
      <x:c r="G7" s="18" t="n">
        <x:v>10</x:v>
      </x:c>
      <x:c r="H7" s="24" t="n">
        <x:v>0.8</x:v>
      </x:c>
      <x:c r="I7" s="24" t="n">
        <x:v>0.5</x:v>
      </x:c>
      <x:c r="J7" s="11" t="str">
        <x:v>S01</x:v>
      </x:c>
      <x:c r="K7" s="25" t="n">
        <x:f>E7*F7*G7*H7/100000</x:f>
        <x:v>21.6</x:v>
      </x:c>
      <x:c r="L7" s="25" t="n">
        <x:f>K7*I7</x:f>
        <x:v>10.8</x:v>
      </x:c>
      <x:c r="M7" s="25" t="n">
        <x:f>K7-L7</x:f>
        <x:v>10.8</x:v>
      </x:c>
      <x:c r="N7" s="11" t="str">
        <x:v>Use existing court</x:v>
      </x:c>
    </x:row>
    <x:row r="8">
      <x:c r="A8" s="11" t="str">
        <x:v>Boxing</x:v>
      </x:c>
      <x:c r="B8" s="11" t="str">
        <x:v>Indoor room</x:v>
      </x:c>
      <x:c r="C8" s="11" t="str">
        <x:v>Medium</x:v>
      </x:c>
      <x:c r="D8" s="11" t="n">
        <x:v>10</x:v>
      </x:c>
      <x:c r="E8" s="18" t="n">
        <x:v>3500</x:v>
      </x:c>
      <x:c r="F8" s="18" t="n">
        <x:v>35</x:v>
      </x:c>
      <x:c r="G8" s="18" t="n">
        <x:v>10</x:v>
      </x:c>
      <x:c r="H8" s="24" t="n">
        <x:v>0.8</x:v>
      </x:c>
      <x:c r="I8" s="24" t="n">
        <x:v>0.6</x:v>
      </x:c>
      <x:c r="J8" s="11" t="str">
        <x:v>S01</x:v>
      </x:c>
      <x:c r="K8" s="25" t="n">
        <x:f>E8*F8*G8*H8/100000</x:f>
        <x:v>9.8</x:v>
      </x:c>
      <x:c r="L8" s="25" t="n">
        <x:f>K8*I8</x:f>
        <x:v>5.88</x:v>
      </x:c>
      <x:c r="M8" s="25" t="n">
        <x:f>K8-L8</x:f>
        <x:v>3.920000000000001</x:v>
      </x:c>
      <x:c r="N8" s="11" t="str">
        <x:v>Non-contact fundamentals for children</x:v>
      </x:c>
    </x:row>
    <x:row r="9">
      <x:c r="A9" s="11" t="str">
        <x:v>Canoe</x:v>
      </x:c>
      <x:c r="B9" s="11" t="str">
        <x:v>Partner/off-site</x:v>
      </x:c>
      <x:c r="C9" s="11" t="str">
        <x:v>Low</x:v>
      </x:c>
      <x:c r="D9" s="11" t="n">
        <x:v>10</x:v>
      </x:c>
      <x:c r="E9" s="18" t="n">
        <x:v>6000</x:v>
      </x:c>
      <x:c r="F9" s="18" t="n">
        <x:v>10</x:v>
      </x:c>
      <x:c r="G9" s="18" t="n">
        <x:v>8</x:v>
      </x:c>
      <x:c r="H9" s="24" t="n">
        <x:v>0.25</x:v>
      </x:c>
      <x:c r="I9" s="24" t="n">
        <x:v>0.8</x:v>
      </x:c>
      <x:c r="J9" s="11" t="str">
        <x:v>S01</x:v>
      </x:c>
      <x:c r="K9" s="25" t="n">
        <x:f>E9*F9*G9*H9/100000</x:f>
        <x:v>1.2</x:v>
      </x:c>
      <x:c r="L9" s="25" t="n">
        <x:f>K9*I9</x:f>
        <x:v>0.96</x:v>
      </x:c>
      <x:c r="M9" s="25" t="n">
        <x:f>K9-L9</x:f>
        <x:v>0.24</x:v>
      </x:c>
      <x:c r="N9" s="11" t="str">
        <x:v>Off-site camps</x:v>
      </x:c>
    </x:row>
    <x:row r="10">
      <x:c r="A10" s="11" t="str">
        <x:v>Cricket</x:v>
      </x:c>
      <x:c r="B10" s="11" t="str">
        <x:v>On-site</x:v>
      </x:c>
      <x:c r="C10" s="11" t="str">
        <x:v>High</x:v>
      </x:c>
      <x:c r="D10" s="11" t="n">
        <x:v>5</x:v>
      </x:c>
      <x:c r="E10" s="18" t="n">
        <x:v>4200</x:v>
      </x:c>
      <x:c r="F10" s="18" t="n">
        <x:v>180</x:v>
      </x:c>
      <x:c r="G10" s="18" t="n">
        <x:v>10</x:v>
      </x:c>
      <x:c r="H10" s="24" t="n">
        <x:v>1</x:v>
      </x:c>
      <x:c r="I10" s="24" t="n">
        <x:v>0.55</x:v>
      </x:c>
      <x:c r="J10" s="11" t="str">
        <x:v>S01/S02/S20</x:v>
      </x:c>
      <x:c r="K10" s="25" t="n">
        <x:f>E10*F10*G10*H10/100000</x:f>
        <x:v>75.6</x:v>
      </x:c>
      <x:c r="L10" s="25" t="n">
        <x:f>K10*I10</x:f>
        <x:v>41.58</x:v>
      </x:c>
      <x:c r="M10" s="25" t="n">
        <x:f>K10-L10</x:f>
        <x:v>34.019999999999996</x:v>
      </x:c>
      <x:c r="N10" s="11" t="str">
        <x:v>Core anchor: nets + fielding</x:v>
      </x:c>
    </x:row>
    <x:row r="11">
      <x:c r="A11" s="11" t="str">
        <x:v>Cycling</x:v>
      </x:c>
      <x:c r="B11" s="11" t="str">
        <x:v>Hybrid</x:v>
      </x:c>
      <x:c r="C11" s="11" t="str">
        <x:v>Medium</x:v>
      </x:c>
      <x:c r="D11" s="11" t="n">
        <x:v>6</x:v>
      </x:c>
      <x:c r="E11" s="18" t="n">
        <x:v>3000</x:v>
      </x:c>
      <x:c r="F11" s="18" t="n">
        <x:v>35</x:v>
      </x:c>
      <x:c r="G11" s="18" t="n">
        <x:v>10</x:v>
      </x:c>
      <x:c r="H11" s="24" t="n">
        <x:v>0.8</x:v>
      </x:c>
      <x:c r="I11" s="24" t="n">
        <x:v>0.55</x:v>
      </x:c>
      <x:c r="J11" s="11" t="str">
        <x:v>S01</x:v>
      </x:c>
      <x:c r="K11" s="25" t="n">
        <x:f>E11*F11*G11*H11/100000</x:f>
        <x:v>8.4</x:v>
      </x:c>
      <x:c r="L11" s="25" t="n">
        <x:f>K11*I11</x:f>
        <x:v>4.620000000000001</x:v>
      </x:c>
      <x:c r="M11" s="25" t="n">
        <x:f>K11-L11</x:f>
        <x:v>3.7799999999999994</x:v>
      </x:c>
      <x:c r="N11" s="11" t="str">
        <x:v>Skills circuit; off-site rides</x:v>
      </x:c>
    </x:row>
    <x:row r="12">
      <x:c r="A12" s="11" t="str">
        <x:v>Equestrian</x:v>
      </x:c>
      <x:c r="B12" s="11" t="str">
        <x:v>Partner/off-site</x:v>
      </x:c>
      <x:c r="C12" s="11" t="str">
        <x:v>Low</x:v>
      </x:c>
      <x:c r="D12" s="11" t="n">
        <x:v>6</x:v>
      </x:c>
      <x:c r="E12" s="18" t="n">
        <x:v>8000</x:v>
      </x:c>
      <x:c r="F12" s="18" t="n">
        <x:v>8</x:v>
      </x:c>
      <x:c r="G12" s="18" t="n">
        <x:v>6</x:v>
      </x:c>
      <x:c r="H12" s="24" t="n">
        <x:v>0.2</x:v>
      </x:c>
      <x:c r="I12" s="24" t="n">
        <x:v>0.85</x:v>
      </x:c>
      <x:c r="J12" s="11" t="str">
        <x:v>S01</x:v>
      </x:c>
      <x:c r="K12" s="25" t="n">
        <x:f>E12*F12*G12*H12/100000</x:f>
        <x:v>0.768</x:v>
      </x:c>
      <x:c r="L12" s="25" t="n">
        <x:f>K12*I12</x:f>
        <x:v>0.6528</x:v>
      </x:c>
      <x:c r="M12" s="25" t="n">
        <x:f>K12-L12</x:f>
        <x:v>0.11519999999999997</x:v>
      </x:c>
      <x:c r="N12" s="11" t="str">
        <x:v>Partner stable</x:v>
      </x:c>
    </x:row>
    <x:row r="13">
      <x:c r="A13" s="11" t="str">
        <x:v>Fencing</x:v>
      </x:c>
      <x:c r="B13" s="11" t="str">
        <x:v>Indoor room</x:v>
      </x:c>
      <x:c r="C13" s="11" t="str">
        <x:v>Medium</x:v>
      </x:c>
      <x:c r="D13" s="11" t="n">
        <x:v>8</x:v>
      </x:c>
      <x:c r="E13" s="18" t="n">
        <x:v>4500</x:v>
      </x:c>
      <x:c r="F13" s="18" t="n">
        <x:v>25</x:v>
      </x:c>
      <x:c r="G13" s="18" t="n">
        <x:v>10</x:v>
      </x:c>
      <x:c r="H13" s="24" t="n">
        <x:v>0.8</x:v>
      </x:c>
      <x:c r="I13" s="24" t="n">
        <x:v>0.55</x:v>
      </x:c>
      <x:c r="J13" s="11" t="str">
        <x:v>S01</x:v>
      </x:c>
      <x:c r="K13" s="25" t="n">
        <x:f>E13*F13*G13*H13/100000</x:f>
        <x:v>9</x:v>
      </x:c>
      <x:c r="L13" s="25" t="n">
        <x:f>K13*I13</x:f>
        <x:v>4.95</x:v>
      </x:c>
      <x:c r="M13" s="25" t="n">
        <x:f>K13-L13</x:f>
        <x:v>4.05</x:v>
      </x:c>
      <x:c r="N13" s="11" t="str">
        <x:v>Portable piste</x:v>
      </x:c>
    </x:row>
    <x:row r="14">
      <x:c r="A14" s="11" t="str">
        <x:v>Flag Football</x:v>
      </x:c>
      <x:c r="B14" s="11" t="str">
        <x:v>On-site/shared field</x:v>
      </x:c>
      <x:c r="C14" s="11" t="str">
        <x:v>Medium</x:v>
      </x:c>
      <x:c r="D14" s="11" t="n">
        <x:v>6</x:v>
      </x:c>
      <x:c r="E14" s="18" t="n">
        <x:v>2800</x:v>
      </x:c>
      <x:c r="F14" s="18" t="n">
        <x:v>40</x:v>
      </x:c>
      <x:c r="G14" s="18" t="n">
        <x:v>10</x:v>
      </x:c>
      <x:c r="H14" s="24" t="n">
        <x:v>1</x:v>
      </x:c>
      <x:c r="I14" s="24" t="n">
        <x:v>0.5</x:v>
      </x:c>
      <x:c r="J14" s="11" t="str">
        <x:v>S01/S02</x:v>
      </x:c>
      <x:c r="K14" s="25" t="n">
        <x:f>E14*F14*G14*H14/100000</x:f>
        <x:v>11.2</x:v>
      </x:c>
      <x:c r="L14" s="25" t="n">
        <x:f>K14*I14</x:f>
        <x:v>5.6</x:v>
      </x:c>
      <x:c r="M14" s="25" t="n">
        <x:f>K14-L14</x:f>
        <x:v>5.6</x:v>
      </x:c>
      <x:c r="N14" s="11" t="str">
        <x:v>Low-contact format</x:v>
      </x:c>
    </x:row>
    <x:row r="15">
      <x:c r="A15" s="11" t="str">
        <x:v>Football</x:v>
      </x:c>
      <x:c r="B15" s="11" t="str">
        <x:v>On-site</x:v>
      </x:c>
      <x:c r="C15" s="11" t="str">
        <x:v>High</x:v>
      </x:c>
      <x:c r="D15" s="11" t="n">
        <x:v>4</x:v>
      </x:c>
      <x:c r="E15" s="18" t="n">
        <x:v>3800</x:v>
      </x:c>
      <x:c r="F15" s="18" t="n">
        <x:v>180</x:v>
      </x:c>
      <x:c r="G15" s="18" t="n">
        <x:v>10</x:v>
      </x:c>
      <x:c r="H15" s="24" t="n">
        <x:v>1</x:v>
      </x:c>
      <x:c r="I15" s="24" t="n">
        <x:v>0.5</x:v>
      </x:c>
      <x:c r="J15" s="11" t="str">
        <x:v>S01/S18/S19</x:v>
      </x:c>
      <x:c r="K15" s="25" t="n">
        <x:f>E15*F15*G15*H15/100000</x:f>
        <x:v>68.4</x:v>
      </x:c>
      <x:c r="L15" s="25" t="n">
        <x:f>K15*I15</x:f>
        <x:v>34.2</x:v>
      </x:c>
      <x:c r="M15" s="25" t="n">
        <x:f>K15-L15</x:f>
        <x:v>34.2</x:v>
      </x:c>
      <x:c r="N15" s="11" t="str">
        <x:v>Core anchor</x:v>
      </x:c>
    </x:row>
    <x:row r="16">
      <x:c r="A16" s="11" t="str">
        <x:v>Golf</x:v>
      </x:c>
      <x:c r="B16" s="11" t="str">
        <x:v>Partner/off-site</x:v>
      </x:c>
      <x:c r="C16" s="11" t="str">
        <x:v>Low</x:v>
      </x:c>
      <x:c r="D16" s="11" t="n">
        <x:v>6</x:v>
      </x:c>
      <x:c r="E16" s="18" t="n">
        <x:v>6000</x:v>
      </x:c>
      <x:c r="F16" s="18" t="n">
        <x:v>15</x:v>
      </x:c>
      <x:c r="G16" s="18" t="n">
        <x:v>8</x:v>
      </x:c>
      <x:c r="H16" s="24" t="n">
        <x:v>0.3</x:v>
      </x:c>
      <x:c r="I16" s="24" t="n">
        <x:v>0.75</x:v>
      </x:c>
      <x:c r="J16" s="11" t="str">
        <x:v>S01</x:v>
      </x:c>
      <x:c r="K16" s="25" t="n">
        <x:f>E16*F16*G16*H16/100000</x:f>
        <x:v>2.16</x:v>
      </x:c>
      <x:c r="L16" s="25" t="n">
        <x:f>K16*I16</x:f>
        <x:v>1.62</x:v>
      </x:c>
      <x:c r="M16" s="25" t="n">
        <x:f>K16-L16</x:f>
        <x:v>0.54</x:v>
      </x:c>
      <x:c r="N16" s="11" t="str">
        <x:v>Putting/chipping/simulator + course partner</x:v>
      </x:c>
    </x:row>
    <x:row r="17">
      <x:c r="A17" s="11" t="str">
        <x:v>Gymnastics</x:v>
      </x:c>
      <x:c r="B17" s="11" t="str">
        <x:v>Indoor room</x:v>
      </x:c>
      <x:c r="C17" s="11" t="str">
        <x:v>High</x:v>
      </x:c>
      <x:c r="D17" s="11" t="n">
        <x:v>4</x:v>
      </x:c>
      <x:c r="E17" s="18" t="n">
        <x:v>3500</x:v>
      </x:c>
      <x:c r="F17" s="18" t="n">
        <x:v>50</x:v>
      </x:c>
      <x:c r="G17" s="18" t="n">
        <x:v>10</x:v>
      </x:c>
      <x:c r="H17" s="24" t="n">
        <x:v>0.8</x:v>
      </x:c>
      <x:c r="I17" s="24" t="n">
        <x:v>0.6</x:v>
      </x:c>
      <x:c r="J17" s="11" t="str">
        <x:v>S01</x:v>
      </x:c>
      <x:c r="K17" s="25" t="n">
        <x:f>E17*F17*G17*H17/100000</x:f>
        <x:v>14</x:v>
      </x:c>
      <x:c r="L17" s="25" t="n">
        <x:f>K17*I17</x:f>
        <x:v>8.4</x:v>
      </x:c>
      <x:c r="M17" s="25" t="n">
        <x:f>K17-L17</x:f>
        <x:v>5.6</x:v>
      </x:c>
      <x:c r="N17" s="11" t="str">
        <x:v>Foundation movement</x:v>
      </x:c>
    </x:row>
    <x:row r="18">
      <x:c r="A18" s="11" t="str">
        <x:v>Handball</x:v>
      </x:c>
      <x:c r="B18" s="11" t="str">
        <x:v>School court/shared field</x:v>
      </x:c>
      <x:c r="C18" s="11" t="str">
        <x:v>Medium</x:v>
      </x:c>
      <x:c r="D18" s="11" t="n">
        <x:v>7</x:v>
      </x:c>
      <x:c r="E18" s="18" t="n">
        <x:v>2800</x:v>
      </x:c>
      <x:c r="F18" s="18" t="n">
        <x:v>35</x:v>
      </x:c>
      <x:c r="G18" s="18" t="n">
        <x:v>10</x:v>
      </x:c>
      <x:c r="H18" s="24" t="n">
        <x:v>0.8</x:v>
      </x:c>
      <x:c r="I18" s="24" t="n">
        <x:v>0.5</x:v>
      </x:c>
      <x:c r="J18" s="11" t="str">
        <x:v>S01</x:v>
      </x:c>
      <x:c r="K18" s="25" t="n">
        <x:f>E18*F18*G18*H18/100000</x:f>
        <x:v>7.84</x:v>
      </x:c>
      <x:c r="L18" s="25" t="n">
        <x:f>K18*I18</x:f>
        <x:v>3.92</x:v>
      </x:c>
      <x:c r="M18" s="25" t="n">
        <x:f>K18-L18</x:f>
        <x:v>3.92</x:v>
      </x:c>
      <x:c r="N18" s="11" t="str">
        <x:v>Multi-use court</x:v>
      </x:c>
    </x:row>
    <x:row r="19">
      <x:c r="A19" s="11" t="str">
        <x:v>Hockey</x:v>
      </x:c>
      <x:c r="B19" s="11" t="str">
        <x:v>On-site/shared field</x:v>
      </x:c>
      <x:c r="C19" s="11" t="str">
        <x:v>High</x:v>
      </x:c>
      <x:c r="D19" s="11" t="n">
        <x:v>6</x:v>
      </x:c>
      <x:c r="E19" s="18" t="n">
        <x:v>3200</x:v>
      </x:c>
      <x:c r="F19" s="18" t="n">
        <x:v>70</x:v>
      </x:c>
      <x:c r="G19" s="18" t="n">
        <x:v>10</x:v>
      </x:c>
      <x:c r="H19" s="24" t="n">
        <x:v>1</x:v>
      </x:c>
      <x:c r="I19" s="24" t="n">
        <x:v>0.55</x:v>
      </x:c>
      <x:c r="J19" s="11" t="str">
        <x:v>S01</x:v>
      </x:c>
      <x:c r="K19" s="25" t="n">
        <x:f>E19*F19*G19*H19/100000</x:f>
        <x:v>22.4</x:v>
      </x:c>
      <x:c r="L19" s="25" t="n">
        <x:f>K19*I19</x:f>
        <x:v>12.32</x:v>
      </x:c>
      <x:c r="M19" s="25" t="n">
        <x:f>K19-L19</x:f>
        <x:v>10.079999999999998</x:v>
      </x:c>
      <x:c r="N19" s="11" t="str">
        <x:v>Hockey basics/Hockey5s</x:v>
      </x:c>
    </x:row>
    <x:row r="20">
      <x:c r="A20" s="11" t="str">
        <x:v>Judo</x:v>
      </x:c>
      <x:c r="B20" s="11" t="str">
        <x:v>Indoor mat</x:v>
      </x:c>
      <x:c r="C20" s="11" t="str">
        <x:v>Medium</x:v>
      </x:c>
      <x:c r="D20" s="11" t="n">
        <x:v>5</x:v>
      </x:c>
      <x:c r="E20" s="18" t="n">
        <x:v>3000</x:v>
      </x:c>
      <x:c r="F20" s="18" t="n">
        <x:v>45</x:v>
      </x:c>
      <x:c r="G20" s="18" t="n">
        <x:v>10</x:v>
      </x:c>
      <x:c r="H20" s="24" t="n">
        <x:v>0.8</x:v>
      </x:c>
      <x:c r="I20" s="24" t="n">
        <x:v>0.55</x:v>
      </x:c>
      <x:c r="J20" s="11" t="str">
        <x:v>S01</x:v>
      </x:c>
      <x:c r="K20" s="25" t="n">
        <x:f>E20*F20*G20*H20/100000</x:f>
        <x:v>10.8</x:v>
      </x:c>
      <x:c r="L20" s="25" t="n">
        <x:f>K20*I20</x:f>
        <x:v>5.940000000000001</x:v>
      </x:c>
      <x:c r="M20" s="25" t="n">
        <x:f>K20-L20</x:f>
        <x:v>4.859999999999999</x:v>
      </x:c>
      <x:c r="N20" s="11" t="str">
        <x:v>Matted room</x:v>
      </x:c>
    </x:row>
    <x:row r="21">
      <x:c r="A21" s="11" t="str">
        <x:v>Lacrosse</x:v>
      </x:c>
      <x:c r="B21" s="11" t="str">
        <x:v>On-site/shared field</x:v>
      </x:c>
      <x:c r="C21" s="11" t="str">
        <x:v>Medium</x:v>
      </x:c>
      <x:c r="D21" s="11" t="n">
        <x:v>8</x:v>
      </x:c>
      <x:c r="E21" s="18" t="n">
        <x:v>3000</x:v>
      </x:c>
      <x:c r="F21" s="18" t="n">
        <x:v>25</x:v>
      </x:c>
      <x:c r="G21" s="18" t="n">
        <x:v>10</x:v>
      </x:c>
      <x:c r="H21" s="24" t="n">
        <x:v>1</x:v>
      </x:c>
      <x:c r="I21" s="24" t="n">
        <x:v>0.55</x:v>
      </x:c>
      <x:c r="J21" s="11" t="str">
        <x:v>S01/S02</x:v>
      </x:c>
      <x:c r="K21" s="25" t="n">
        <x:f>E21*F21*G21*H21/100000</x:f>
        <x:v>7.5</x:v>
      </x:c>
      <x:c r="L21" s="25" t="n">
        <x:f>K21*I21</x:f>
        <x:v>4.125</x:v>
      </x:c>
      <x:c r="M21" s="25" t="n">
        <x:f>K21-L21</x:f>
        <x:v>3.375</x:v>
      </x:c>
      <x:c r="N21" s="11" t="str">
        <x:v>Modified sixes</x:v>
      </x:c>
    </x:row>
    <x:row r="22">
      <x:c r="A22" s="11" t="str">
        <x:v>Modern Pentathlon</x:v>
      </x:c>
      <x:c r="B22" s="11" t="str">
        <x:v>Hybrid</x:v>
      </x:c>
      <x:c r="C22" s="11" t="str">
        <x:v>Low</x:v>
      </x:c>
      <x:c r="D22" s="11" t="n">
        <x:v>10</x:v>
      </x:c>
      <x:c r="E22" s="18" t="n">
        <x:v>5000</x:v>
      </x:c>
      <x:c r="F22" s="18" t="n">
        <x:v>10</x:v>
      </x:c>
      <x:c r="G22" s="18" t="n">
        <x:v>8</x:v>
      </x:c>
      <x:c r="H22" s="24" t="n">
        <x:v>0.3</x:v>
      </x:c>
      <x:c r="I22" s="24" t="n">
        <x:v>0.7</x:v>
      </x:c>
      <x:c r="J22" s="11" t="str">
        <x:v>S01</x:v>
      </x:c>
      <x:c r="K22" s="25" t="n">
        <x:f>E22*F22*G22*H22/100000</x:f>
        <x:v>1.2</x:v>
      </x:c>
      <x:c r="L22" s="25" t="n">
        <x:f>K22*I22</x:f>
        <x:v>0.84</x:v>
      </x:c>
      <x:c r="M22" s="25" t="n">
        <x:f>K22-L22</x:f>
        <x:v>0.36</x:v>
      </x:c>
      <x:c r="N22" s="11" t="str">
        <x:v>Run/laser; swim/fencing partner</x:v>
      </x:c>
    </x:row>
    <x:row r="23">
      <x:c r="A23" s="11" t="str">
        <x:v>Rowing</x:v>
      </x:c>
      <x:c r="B23" s="11" t="str">
        <x:v>Partner/off-site</x:v>
      </x:c>
      <x:c r="C23" s="11" t="str">
        <x:v>Low</x:v>
      </x:c>
      <x:c r="D23" s="11" t="n">
        <x:v>10</x:v>
      </x:c>
      <x:c r="E23" s="18" t="n">
        <x:v>6000</x:v>
      </x:c>
      <x:c r="F23" s="18" t="n">
        <x:v>10</x:v>
      </x:c>
      <x:c r="G23" s="18" t="n">
        <x:v>8</x:v>
      </x:c>
      <x:c r="H23" s="24" t="n">
        <x:v>0.25</x:v>
      </x:c>
      <x:c r="I23" s="24" t="n">
        <x:v>0.8</x:v>
      </x:c>
      <x:c r="J23" s="11" t="str">
        <x:v>S01</x:v>
      </x:c>
      <x:c r="K23" s="25" t="n">
        <x:f>E23*F23*G23*H23/100000</x:f>
        <x:v>1.2</x:v>
      </x:c>
      <x:c r="L23" s="25" t="n">
        <x:f>K23*I23</x:f>
        <x:v>0.96</x:v>
      </x:c>
      <x:c r="M23" s="25" t="n">
        <x:f>K23-L23</x:f>
        <x:v>0.24</x:v>
      </x:c>
      <x:c r="N23" s="11" t="str">
        <x:v>Ergo + water partner</x:v>
      </x:c>
    </x:row>
    <x:row r="24">
      <x:c r="A24" s="11" t="str">
        <x:v>Rugby</x:v>
      </x:c>
      <x:c r="B24" s="11" t="str">
        <x:v>On-site/shared field</x:v>
      </x:c>
      <x:c r="C24" s="11" t="str">
        <x:v>Medium</x:v>
      </x:c>
      <x:c r="D24" s="11" t="n">
        <x:v>6</x:v>
      </x:c>
      <x:c r="E24" s="18" t="n">
        <x:v>2800</x:v>
      </x:c>
      <x:c r="F24" s="18" t="n">
        <x:v>35</x:v>
      </x:c>
      <x:c r="G24" s="18" t="n">
        <x:v>10</x:v>
      </x:c>
      <x:c r="H24" s="24" t="n">
        <x:v>1</x:v>
      </x:c>
      <x:c r="I24" s="24" t="n">
        <x:v>0.55</x:v>
      </x:c>
      <x:c r="J24" s="11" t="str">
        <x:v>S01</x:v>
      </x:c>
      <x:c r="K24" s="25" t="n">
        <x:f>E24*F24*G24*H24/100000</x:f>
        <x:v>9.8</x:v>
      </x:c>
      <x:c r="L24" s="25" t="n">
        <x:f>K24*I24</x:f>
        <x:v>5.390000000000001</x:v>
      </x:c>
      <x:c r="M24" s="25" t="n">
        <x:f>K24-L24</x:f>
        <x:v>4.41</x:v>
      </x:c>
      <x:c r="N24" s="11" t="str">
        <x:v>Tag rugby</x:v>
      </x:c>
    </x:row>
    <x:row r="25">
      <x:c r="A25" s="11" t="str">
        <x:v>Sailing</x:v>
      </x:c>
      <x:c r="B25" s="11" t="str">
        <x:v>Partner/off-site</x:v>
      </x:c>
      <x:c r="C25" s="11" t="str">
        <x:v>Low</x:v>
      </x:c>
      <x:c r="D25" s="11" t="n">
        <x:v>10</x:v>
      </x:c>
      <x:c r="E25" s="18" t="n">
        <x:v>7000</x:v>
      </x:c>
      <x:c r="F25" s="18" t="n">
        <x:v>8</x:v>
      </x:c>
      <x:c r="G25" s="18" t="n">
        <x:v>6</x:v>
      </x:c>
      <x:c r="H25" s="24" t="n">
        <x:v>0.2</x:v>
      </x:c>
      <x:c r="I25" s="24" t="n">
        <x:v>0.85</x:v>
      </x:c>
      <x:c r="J25" s="11" t="str">
        <x:v>S01</x:v>
      </x:c>
      <x:c r="K25" s="25" t="n">
        <x:f>E25*F25*G25*H25/100000</x:f>
        <x:v>0.672</x:v>
      </x:c>
      <x:c r="L25" s="25" t="n">
        <x:f>K25*I25</x:f>
        <x:v>0.5712</x:v>
      </x:c>
      <x:c r="M25" s="25" t="n">
        <x:f>K25-L25</x:f>
        <x:v>0.1008</x:v>
      </x:c>
      <x:c r="N25" s="11" t="str">
        <x:v>Camp format</x:v>
      </x:c>
    </x:row>
    <x:row r="26">
      <x:c r="A26" s="11" t="str">
        <x:v>Shooting</x:v>
      </x:c>
      <x:c r="B26" s="11" t="str">
        <x:v>Regulated/partner</x:v>
      </x:c>
      <x:c r="C26" s="11" t="str">
        <x:v>Low</x:v>
      </x:c>
      <x:c r="D26" s="11" t="n">
        <x:v>10</x:v>
      </x:c>
      <x:c r="E26" s="18" t="n">
        <x:v>4500</x:v>
      </x:c>
      <x:c r="F26" s="18" t="n">
        <x:v>20</x:v>
      </x:c>
      <x:c r="G26" s="18" t="n">
        <x:v>10</x:v>
      </x:c>
      <x:c r="H26" s="24" t="n">
        <x:v>0.5</x:v>
      </x:c>
      <x:c r="I26" s="24" t="n">
        <x:v>0.65</x:v>
      </x:c>
      <x:c r="J26" s="11" t="str">
        <x:v>S01</x:v>
      </x:c>
      <x:c r="K26" s="25" t="n">
        <x:f>E26*F26*G26*H26/100000</x:f>
        <x:v>4.5</x:v>
      </x:c>
      <x:c r="L26" s="25" t="n">
        <x:f>K26*I26</x:f>
        <x:v>2.9250000000000003</x:v>
      </x:c>
      <x:c r="M26" s="25" t="n">
        <x:f>K26-L26</x:f>
        <x:v>1.5749999999999997</x:v>
      </x:c>
      <x:c r="N26" s="11" t="str">
        <x:v>Laser/air only subject to rules</x:v>
      </x:c>
    </x:row>
    <x:row r="27">
      <x:c r="A27" s="11" t="str">
        <x:v>Skateboarding</x:v>
      </x:c>
      <x:c r="B27" s="11" t="str">
        <x:v>Portable skills zone</x:v>
      </x:c>
      <x:c r="C27" s="11" t="str">
        <x:v>Medium</x:v>
      </x:c>
      <x:c r="D27" s="11" t="n">
        <x:v>6</x:v>
      </x:c>
      <x:c r="E27" s="18" t="n">
        <x:v>3500</x:v>
      </x:c>
      <x:c r="F27" s="18" t="n">
        <x:v>25</x:v>
      </x:c>
      <x:c r="G27" s="18" t="n">
        <x:v>10</x:v>
      </x:c>
      <x:c r="H27" s="24" t="n">
        <x:v>0.7</x:v>
      </x:c>
      <x:c r="I27" s="24" t="n">
        <x:v>0.55</x:v>
      </x:c>
      <x:c r="J27" s="11" t="str">
        <x:v>S01</x:v>
      </x:c>
      <x:c r="K27" s="25" t="n">
        <x:f>E27*F27*G27*H27/100000</x:f>
        <x:v>6.125</x:v>
      </x:c>
      <x:c r="L27" s="25" t="n">
        <x:f>K27*I27</x:f>
        <x:v>3.3687500000000004</x:v>
      </x:c>
      <x:c r="M27" s="25" t="n">
        <x:f>K27-L27</x:f>
        <x:v>2.7562499999999996</x:v>
      </x:c>
      <x:c r="N27" s="11" t="str">
        <x:v>Small modular ramps</x:v>
      </x:c>
    </x:row>
    <x:row r="28">
      <x:c r="A28" s="11" t="str">
        <x:v>Sport Climbing</x:v>
      </x:c>
      <x:c r="B28" s="11" t="str">
        <x:v>Partner / portable wall</x:v>
      </x:c>
      <x:c r="C28" s="11" t="str">
        <x:v>Medium</x:v>
      </x:c>
      <x:c r="D28" s="11" t="n">
        <x:v>6</x:v>
      </x:c>
      <x:c r="E28" s="18" t="n">
        <x:v>4500</x:v>
      </x:c>
      <x:c r="F28" s="18" t="n">
        <x:v>25</x:v>
      </x:c>
      <x:c r="G28" s="18" t="n">
        <x:v>10</x:v>
      </x:c>
      <x:c r="H28" s="24" t="n">
        <x:v>0.5</x:v>
      </x:c>
      <x:c r="I28" s="24" t="n">
        <x:v>0.6</x:v>
      </x:c>
      <x:c r="J28" s="11" t="str">
        <x:v>S01</x:v>
      </x:c>
      <x:c r="K28" s="25" t="n">
        <x:f>E28*F28*G28*H28/100000</x:f>
        <x:v>5.625</x:v>
      </x:c>
      <x:c r="L28" s="25" t="n">
        <x:f>K28*I28</x:f>
        <x:v>3.375</x:v>
      </x:c>
      <x:c r="M28" s="25" t="n">
        <x:f>K28-L28</x:f>
        <x:v>2.25</x:v>
      </x:c>
      <x:c r="N28" s="11" t="str">
        <x:v>Engineered wall/partner</x:v>
      </x:c>
    </x:row>
    <x:row r="29">
      <x:c r="A29" s="11" t="str">
        <x:v>Squash</x:v>
      </x:c>
      <x:c r="B29" s="11" t="str">
        <x:v>School/partner indoor</x:v>
      </x:c>
      <x:c r="C29" s="11" t="str">
        <x:v>Medium</x:v>
      </x:c>
      <x:c r="D29" s="11" t="n">
        <x:v>7</x:v>
      </x:c>
      <x:c r="E29" s="18" t="n">
        <x:v>4500</x:v>
      </x:c>
      <x:c r="F29" s="18" t="n">
        <x:v>25</x:v>
      </x:c>
      <x:c r="G29" s="18" t="n">
        <x:v>10</x:v>
      </x:c>
      <x:c r="H29" s="24" t="n">
        <x:v>0.5</x:v>
      </x:c>
      <x:c r="I29" s="24" t="n">
        <x:v>0.5</x:v>
      </x:c>
      <x:c r="J29" s="11" t="str">
        <x:v>S01/S02</x:v>
      </x:c>
      <x:c r="K29" s="25" t="n">
        <x:f>E29*F29*G29*H29/100000</x:f>
        <x:v>5.625</x:v>
      </x:c>
      <x:c r="L29" s="25" t="n">
        <x:f>K29*I29</x:f>
        <x:v>2.8125</x:v>
      </x:c>
      <x:c r="M29" s="25" t="n">
        <x:f>K29-L29</x:f>
        <x:v>2.8125</x:v>
      </x:c>
      <x:c r="N29" s="11" t="str">
        <x:v>Partner court if no school court</x:v>
      </x:c>
    </x:row>
    <x:row r="30">
      <x:c r="A30" s="11" t="str">
        <x:v>Surfing</x:v>
      </x:c>
      <x:c r="B30" s="11" t="str">
        <x:v>Partner/off-site</x:v>
      </x:c>
      <x:c r="C30" s="11" t="str">
        <x:v>Low</x:v>
      </x:c>
      <x:c r="D30" s="11" t="n">
        <x:v>10</x:v>
      </x:c>
      <x:c r="E30" s="18" t="n">
        <x:v>8000</x:v>
      </x:c>
      <x:c r="F30" s="18" t="n">
        <x:v>6</x:v>
      </x:c>
      <x:c r="G30" s="18" t="n">
        <x:v>4</x:v>
      </x:c>
      <x:c r="H30" s="24" t="n">
        <x:v>0.15</x:v>
      </x:c>
      <x:c r="I30" s="24" t="n">
        <x:v>0.85</x:v>
      </x:c>
      <x:c r="J30" s="11" t="str">
        <x:v>S01</x:v>
      </x:c>
      <x:c r="K30" s="25" t="n">
        <x:f>E30*F30*G30*H30/100000</x:f>
        <x:v>0.288</x:v>
      </x:c>
      <x:c r="L30" s="25" t="n">
        <x:f>K30*I30</x:f>
        <x:v>0.24479999999999996</x:v>
      </x:c>
      <x:c r="M30" s="25" t="n">
        <x:f>K30-L30</x:f>
        <x:v>0.043200000000000016</x:v>
      </x:c>
      <x:c r="N30" s="11" t="str">
        <x:v>Seasonal coastal camp</x:v>
      </x:c>
    </x:row>
    <x:row r="31">
      <x:c r="A31" s="11" t="str">
        <x:v>Table Tennis</x:v>
      </x:c>
      <x:c r="B31" s="11" t="str">
        <x:v>Indoor room</x:v>
      </x:c>
      <x:c r="C31" s="11" t="str">
        <x:v>High</x:v>
      </x:c>
      <x:c r="D31" s="11" t="n">
        <x:v>5</x:v>
      </x:c>
      <x:c r="E31" s="18" t="n">
        <x:v>2800</x:v>
      </x:c>
      <x:c r="F31" s="18" t="n">
        <x:v>70</x:v>
      </x:c>
      <x:c r="G31" s="18" t="n">
        <x:v>10</x:v>
      </x:c>
      <x:c r="H31" s="24" t="n">
        <x:v>0.8</x:v>
      </x:c>
      <x:c r="I31" s="24" t="n">
        <x:v>0.45</x:v>
      </x:c>
      <x:c r="J31" s="11" t="str">
        <x:v>S01</x:v>
      </x:c>
      <x:c r="K31" s="25" t="n">
        <x:f>E31*F31*G31*H31/100000</x:f>
        <x:v>15.68</x:v>
      </x:c>
      <x:c r="L31" s="25" t="n">
        <x:f>K31*I31</x:f>
        <x:v>7.056</x:v>
      </x:c>
      <x:c r="M31" s="25" t="n">
        <x:f>K31-L31</x:f>
        <x:v>8.623999999999999</x:v>
      </x:c>
      <x:c r="N31" s="11" t="str">
        <x:v>Low-space sport</x:v>
      </x:c>
    </x:row>
    <x:row r="32">
      <x:c r="A32" s="11" t="str">
        <x:v>Taekwondo</x:v>
      </x:c>
      <x:c r="B32" s="11" t="str">
        <x:v>Indoor mat</x:v>
      </x:c>
      <x:c r="C32" s="11" t="str">
        <x:v>Medium</x:v>
      </x:c>
      <x:c r="D32" s="11" t="n">
        <x:v>5</x:v>
      </x:c>
      <x:c r="E32" s="18" t="n">
        <x:v>3000</x:v>
      </x:c>
      <x:c r="F32" s="18" t="n">
        <x:v>45</x:v>
      </x:c>
      <x:c r="G32" s="18" t="n">
        <x:v>10</x:v>
      </x:c>
      <x:c r="H32" s="24" t="n">
        <x:v>0.8</x:v>
      </x:c>
      <x:c r="I32" s="24" t="n">
        <x:v>0.55</x:v>
      </x:c>
      <x:c r="J32" s="11" t="str">
        <x:v>S01</x:v>
      </x:c>
      <x:c r="K32" s="25" t="n">
        <x:f>E32*F32*G32*H32/100000</x:f>
        <x:v>10.8</x:v>
      </x:c>
      <x:c r="L32" s="25" t="n">
        <x:f>K32*I32</x:f>
        <x:v>5.940000000000001</x:v>
      </x:c>
      <x:c r="M32" s="25" t="n">
        <x:f>K32-L32</x:f>
        <x:v>4.859999999999999</x:v>
      </x:c>
      <x:c r="N32" s="11" t="str">
        <x:v>Matted room</x:v>
      </x:c>
    </x:row>
    <x:row r="33">
      <x:c r="A33" s="11" t="str">
        <x:v>Tennis</x:v>
      </x:c>
      <x:c r="B33" s="11" t="str">
        <x:v>School/partner court</x:v>
      </x:c>
      <x:c r="C33" s="11" t="str">
        <x:v>Medium</x:v>
      </x:c>
      <x:c r="D33" s="11" t="n">
        <x:v>5</x:v>
      </x:c>
      <x:c r="E33" s="18" t="n">
        <x:v>4200</x:v>
      </x:c>
      <x:c r="F33" s="18" t="n">
        <x:v>40</x:v>
      </x:c>
      <x:c r="G33" s="18" t="n">
        <x:v>10</x:v>
      </x:c>
      <x:c r="H33" s="24" t="n">
        <x:v>0.6</x:v>
      </x:c>
      <x:c r="I33" s="24" t="n">
        <x:v>0.5</x:v>
      </x:c>
      <x:c r="J33" s="11" t="str">
        <x:v>S01</x:v>
      </x:c>
      <x:c r="K33" s="25" t="n">
        <x:f>E33*F33*G33*H33/100000</x:f>
        <x:v>10.08</x:v>
      </x:c>
      <x:c r="L33" s="25" t="n">
        <x:f>K33*I33</x:f>
        <x:v>5.04</x:v>
      </x:c>
      <x:c r="M33" s="25" t="n">
        <x:f>K33-L33</x:f>
        <x:v>5.04</x:v>
      </x:c>
      <x:c r="N33" s="11" t="str">
        <x:v>Mini-tennis; court access required</x:v>
      </x:c>
    </x:row>
    <x:row r="34">
      <x:c r="A34" s="11" t="str">
        <x:v>Triathlon</x:v>
      </x:c>
      <x:c r="B34" s="11" t="str">
        <x:v>Hybrid</x:v>
      </x:c>
      <x:c r="C34" s="11" t="str">
        <x:v>Medium</x:v>
      </x:c>
      <x:c r="D34" s="11" t="n">
        <x:v>8</x:v>
      </x:c>
      <x:c r="E34" s="18" t="n">
        <x:v>5000</x:v>
      </x:c>
      <x:c r="F34" s="18" t="n">
        <x:v>15</x:v>
      </x:c>
      <x:c r="G34" s="18" t="n">
        <x:v>8</x:v>
      </x:c>
      <x:c r="H34" s="24" t="n">
        <x:v>0.3</x:v>
      </x:c>
      <x:c r="I34" s="24" t="n">
        <x:v>0.7</x:v>
      </x:c>
      <x:c r="J34" s="11" t="str">
        <x:v>S01</x:v>
      </x:c>
      <x:c r="K34" s="25" t="n">
        <x:f>E34*F34*G34*H34/100000</x:f>
        <x:v>1.8</x:v>
      </x:c>
      <x:c r="L34" s="25" t="n">
        <x:f>K34*I34</x:f>
        <x:v>1.26</x:v>
      </x:c>
      <x:c r="M34" s="25" t="n">
        <x:f>K34-L34</x:f>
        <x:v>0.54</x:v>
      </x:c>
      <x:c r="N34" s="11" t="str">
        <x:v>Run/bike on campus; swim partner</x:v>
      </x:c>
    </x:row>
    <x:row r="35">
      <x:c r="A35" s="11" t="str">
        <x:v>Volleyball</x:v>
      </x:c>
      <x:c r="B35" s="11" t="str">
        <x:v>School court/shared field</x:v>
      </x:c>
      <x:c r="C35" s="11" t="str">
        <x:v>Medium</x:v>
      </x:c>
      <x:c r="D35" s="11" t="n">
        <x:v>8</x:v>
      </x:c>
      <x:c r="E35" s="18" t="n">
        <x:v>2800</x:v>
      </x:c>
      <x:c r="F35" s="18" t="n">
        <x:v>50</x:v>
      </x:c>
      <x:c r="G35" s="18" t="n">
        <x:v>10</x:v>
      </x:c>
      <x:c r="H35" s="24" t="n">
        <x:v>0.8</x:v>
      </x:c>
      <x:c r="I35" s="24" t="n">
        <x:v>0.5</x:v>
      </x:c>
      <x:c r="J35" s="11" t="str">
        <x:v>S01</x:v>
      </x:c>
      <x:c r="K35" s="25" t="n">
        <x:f>E35*F35*G35*H35/100000</x:f>
        <x:v>11.2</x:v>
      </x:c>
      <x:c r="L35" s="25" t="n">
        <x:f>K35*I35</x:f>
        <x:v>5.6</x:v>
      </x:c>
      <x:c r="M35" s="25" t="n">
        <x:f>K35-L35</x:f>
        <x:v>5.6</x:v>
      </x:c>
      <x:c r="N35" s="11" t="str">
        <x:v>Court or grass</x:v>
      </x:c>
    </x:row>
    <x:row r="36">
      <x:c r="A36" s="11" t="str">
        <x:v>Weightlifting</x:v>
      </x:c>
      <x:c r="B36" s="11" t="str">
        <x:v>Indoor S&amp;C room</x:v>
      </x:c>
      <x:c r="C36" s="11" t="str">
        <x:v>Medium</x:v>
      </x:c>
      <x:c r="D36" s="11" t="n">
        <x:v>12</x:v>
      </x:c>
      <x:c r="E36" s="18" t="n">
        <x:v>3500</x:v>
      </x:c>
      <x:c r="F36" s="18" t="n">
        <x:v>25</x:v>
      </x:c>
      <x:c r="G36" s="18" t="n">
        <x:v>10</x:v>
      </x:c>
      <x:c r="H36" s="24" t="n">
        <x:v>0.7</x:v>
      </x:c>
      <x:c r="I36" s="24" t="n">
        <x:v>0.55</x:v>
      </x:c>
      <x:c r="J36" s="11" t="str">
        <x:v>S01</x:v>
      </x:c>
      <x:c r="K36" s="25" t="n">
        <x:f>E36*F36*G36*H36/100000</x:f>
        <x:v>6.125</x:v>
      </x:c>
      <x:c r="L36" s="25" t="n">
        <x:f>K36*I36</x:f>
        <x:v>3.3687500000000004</x:v>
      </x:c>
      <x:c r="M36" s="25" t="n">
        <x:f>K36-L36</x:f>
        <x:v>2.7562499999999996</x:v>
      </x:c>
      <x:c r="N36" s="11" t="str">
        <x:v>Youth technique and S&amp;C</x:v>
      </x:c>
    </x:row>
    <x:row r="37">
      <x:c r="A37" s="11" t="str">
        <x:v>Wrestling</x:v>
      </x:c>
      <x:c r="B37" s="11" t="str">
        <x:v>Indoor mat</x:v>
      </x:c>
      <x:c r="C37" s="11" t="str">
        <x:v>Medium</x:v>
      </x:c>
      <x:c r="D37" s="11" t="n">
        <x:v>6</x:v>
      </x:c>
      <x:c r="E37" s="18" t="n">
        <x:v>3000</x:v>
      </x:c>
      <x:c r="F37" s="18" t="n">
        <x:v>40</x:v>
      </x:c>
      <x:c r="G37" s="18" t="n">
        <x:v>10</x:v>
      </x:c>
      <x:c r="H37" s="24" t="n">
        <x:v>0.8</x:v>
      </x:c>
      <x:c r="I37" s="24" t="n">
        <x:v>0.55</x:v>
      </x:c>
      <x:c r="J37" s="11" t="str">
        <x:v>S01</x:v>
      </x:c>
      <x:c r="K37" s="25" t="n">
        <x:f>E37*F37*G37*H37/100000</x:f>
        <x:v>9.6</x:v>
      </x:c>
      <x:c r="L37" s="25" t="n">
        <x:f>K37*I37</x:f>
        <x:v>5.28</x:v>
      </x:c>
      <x:c r="M37" s="25" t="n">
        <x:f>K37-L37</x:f>
        <x:v>4.319999999999999</x:v>
      </x:c>
      <x:c r="N37" s="11" t="str">
        <x:v>Matted training area</x:v>
      </x:c>
    </x:row>
  </x:sheetData>
  <x:pageMargins left="0.7" right="0.7" top="0.75" bottom="0.75" header="0.3" footer="0.3"/>
  <x:drawing xmlns:r="http://schemas.openxmlformats.org/officeDocument/2006/relationships" r:id="Rb334ab2c641c4bbc"/>
</x:worksheet>
</file>

<file path=xl/worksheets/sheet6.xml><?xml version="1.0" encoding="utf-8"?>
<x:worksheet xmlns:x="http://schemas.openxmlformats.org/spreadsheetml/2006/main">
  <x:sheetFormatPr defaultRowHeight="15"/>
  <x:cols>
    <x:col min="1" max="1" width="28.5" hidden="0" customWidth="1"/>
    <x:col min="2" max="2" width="10.630000114440918" hidden="0" customWidth="1"/>
    <x:col min="3" max="3" width="15.130000114440918" hidden="0" customWidth="1"/>
    <x:col min="4" max="4" width="13" hidden="0" customWidth="1"/>
    <x:col min="5" max="5" width="14.75" hidden="0" customWidth="1"/>
    <x:col min="6" max="6" width="12.630000114440918" hidden="0" customWidth="1"/>
    <x:col min="7" max="7" width="16.1299991607666" hidden="0" customWidth="1"/>
    <x:col min="8" max="8" width="19.6299991607666" hidden="0" customWidth="1"/>
    <x:col min="9" max="9" width="31.1299991607666" hidden="0" customWidth="1"/>
  </x:cols>
  <x:sheetData>
    <x:row r="1">
      <x:c r="A1" s="10" t="str">
        <x:v>Revenue Engine</x:v>
      </x:c>
      <x:c r="B1" s="10" t="str">
        <x:v>Unit Price Rs.</x:v>
      </x:c>
      <x:c r="C1" s="10" t="str">
        <x:v>Units / Participants</x:v>
      </x:c>
      <x:c r="D1" s="10" t="str">
        <x:v>Months / Events</x:v>
      </x:c>
      <x:c r="E1" s="10" t="str">
        <x:v>Occupancy / Share</x:v>
      </x:c>
      <x:c r="F1" s="10" t="str">
        <x:v>Age / Customer</x:v>
      </x:c>
      <x:c r="G1" s="10" t="str">
        <x:v>Source ID</x:v>
      </x:c>
      <x:c r="H1" s="10" t="str">
        <x:v>Annual Revenue Rs. Lakh</x:v>
      </x:c>
      <x:c r="I1" s="10" t="str">
        <x:v>Notes</x:v>
      </x:c>
    </x:row>
    <x:row r="2">
      <x:c r="A2" s="11" t="str">
        <x:v>Sports academy memberships</x:v>
      </x:c>
      <x:c r="B2" s="18" t="n">
        <x:v>3500</x:v>
      </x:c>
      <x:c r="C2" s="18" t="n">
        <x:v>350</x:v>
      </x:c>
      <x:c r="D2" s="18" t="n">
        <x:v>10</x:v>
      </x:c>
      <x:c r="E2" s="24" t="n">
        <x:v>1</x:v>
      </x:c>
      <x:c r="F2" s="11" t="str">
        <x:v>Ages 4-18</x:v>
      </x:c>
      <x:c r="G2" s="11" t="str">
        <x:v>S18/S19/Assumption</x:v>
      </x:c>
      <x:c r="H2" s="25" t="n">
        <x:f>B2*C2*D2*E2/100000</x:f>
        <x:v>122.5</x:v>
      </x:c>
      <x:c r="I2" s="11" t="str">
        <x:v>Recurring</x:v>
      </x:c>
    </x:row>
    <x:row r="3">
      <x:c r="A3" s="11" t="str">
        <x:v>After-school standard</x:v>
      </x:c>
      <x:c r="B3" s="18" t="n">
        <x:v>9000</x:v>
      </x:c>
      <x:c r="C3" s="18" t="n">
        <x:v>150</x:v>
      </x:c>
      <x:c r="D3" s="18" t="n">
        <x:v>10</x:v>
      </x:c>
      <x:c r="E3" s="24" t="n">
        <x:v>1</x:v>
      </x:c>
      <x:c r="F3" s="11" t="str">
        <x:v>Ages 4-15</x:v>
      </x:c>
      <x:c r="G3" s="11" t="str">
        <x:v>Assumption</x:v>
      </x:c>
      <x:c r="H3" s="25" t="n">
        <x:f>B3*C3*D3*E3/100000</x:f>
        <x:v>135</x:v>
      </x:c>
      <x:c r="I3" s="11" t="str">
        <x:v>Snack + sport + homework</x:v>
      </x:c>
    </x:row>
    <x:row r="4">
      <x:c r="A4" s="11" t="str">
        <x:v>After-school extended</x:v>
      </x:c>
      <x:c r="B4" s="18" t="n">
        <x:v>14000</x:v>
      </x:c>
      <x:c r="C4" s="18" t="n">
        <x:v>60</x:v>
      </x:c>
      <x:c r="D4" s="18" t="n">
        <x:v>10</x:v>
      </x:c>
      <x:c r="E4" s="24" t="n">
        <x:v>1</x:v>
      </x:c>
      <x:c r="F4" s="11" t="str">
        <x:v>Ages 4-15</x:v>
      </x:c>
      <x:c r="G4" s="11" t="str">
        <x:v>Assumption</x:v>
      </x:c>
      <x:c r="H4" s="25" t="n">
        <x:f>B4*C4*D4*E4/100000</x:f>
        <x:v>84</x:v>
      </x:c>
      <x:c r="I4" s="11" t="str">
        <x:v>Dinner + late pickup</x:v>
      </x:c>
    </x:row>
    <x:row r="5">
      <x:c r="A5" s="11" t="str">
        <x:v>Academic/homework add-on</x:v>
      </x:c>
      <x:c r="B5" s="18" t="n">
        <x:v>3500</x:v>
      </x:c>
      <x:c r="C5" s="18" t="n">
        <x:v>120</x:v>
      </x:c>
      <x:c r="D5" s="18" t="n">
        <x:v>10</x:v>
      </x:c>
      <x:c r="E5" s="24" t="n">
        <x:v>1</x:v>
      </x:c>
      <x:c r="F5" s="11" t="str">
        <x:v>Ages 7-18</x:v>
      </x:c>
      <x:c r="G5" s="11" t="str">
        <x:v>S17/Assumption</x:v>
      </x:c>
      <x:c r="H5" s="25" t="n">
        <x:f>B5*C5*D5*E5/100000</x:f>
        <x:v>42</x:v>
      </x:c>
      <x:c r="I5" s="11" t="str">
        <x:v>Tuition proxy</x:v>
      </x:c>
    </x:row>
    <x:row r="6">
      <x:c r="A6" s="11" t="str">
        <x:v>STEM/enrichment add-on</x:v>
      </x:c>
      <x:c r="B6" s="18" t="n">
        <x:v>4500</x:v>
      </x:c>
      <x:c r="C6" s="18" t="n">
        <x:v>40</x:v>
      </x:c>
      <x:c r="D6" s="18" t="n">
        <x:v>8</x:v>
      </x:c>
      <x:c r="E6" s="24" t="n">
        <x:v>1</x:v>
      </x:c>
      <x:c r="F6" s="11" t="str">
        <x:v>Ages 7-18</x:v>
      </x:c>
      <x:c r="G6" s="11" t="str">
        <x:v>Assumption</x:v>
      </x:c>
      <x:c r="H6" s="25" t="n">
        <x:f>B6*C6*D6*E6/100000</x:f>
        <x:v>14.4</x:v>
      </x:c>
      <x:c r="I6" s="11" t="str">
        <x:v>Optional</x:v>
      </x:c>
    </x:row>
    <x:row r="7">
      <x:c r="A7" s="11" t="str">
        <x:v>Holiday camps</x:v>
      </x:c>
      <x:c r="B7" s="18" t="n">
        <x:v>6000</x:v>
      </x:c>
      <x:c r="C7" s="18" t="n">
        <x:v>180</x:v>
      </x:c>
      <x:c r="D7" s="18" t="n">
        <x:v>3</x:v>
      </x:c>
      <x:c r="E7" s="24" t="n">
        <x:v>1</x:v>
      </x:c>
      <x:c r="F7" s="11" t="str">
        <x:v>Ages 4-18</x:v>
      </x:c>
      <x:c r="G7" s="11" t="str">
        <x:v>Assumption</x:v>
      </x:c>
      <x:c r="H7" s="25" t="n">
        <x:f>B7*C7*D7*E7/100000</x:f>
        <x:v>32.4</x:v>
      </x:c>
      <x:c r="I7" s="11" t="str">
        <x:v>Seasonal</x:v>
      </x:c>
    </x:row>
    <x:row r="8">
      <x:c r="A8" s="11" t="str">
        <x:v>School contract / PE support</x:v>
      </x:c>
      <x:c r="B8" s="18" t="n">
        <x:v>600000</x:v>
      </x:c>
      <x:c r="C8" s="18" t="n">
        <x:v>1</x:v>
      </x:c>
      <x:c r="D8" s="18" t="n">
        <x:v>1</x:v>
      </x:c>
      <x:c r="E8" s="24" t="n">
        <x:v>1</x:v>
      </x:c>
      <x:c r="F8" s="11" t="str">
        <x:v>School</x:v>
      </x:c>
      <x:c r="G8" s="11" t="str">
        <x:v>S04/S05/Assumption</x:v>
      </x:c>
      <x:c r="H8" s="25" t="n">
        <x:f>B8*C8*D8*E8/100000</x:f>
        <x:v>6</x:v>
      </x:c>
      <x:c r="I8" s="11" t="str">
        <x:v>Annual contract</x:v>
      </x:c>
    </x:row>
    <x:row r="9">
      <x:c r="A9" s="11" t="str">
        <x:v>Facility rental - evenings/weekends</x:v>
      </x:c>
      <x:c r="B9" s="18" t="n">
        <x:v>1200000</x:v>
      </x:c>
      <x:c r="C9" s="18" t="n">
        <x:v>1</x:v>
      </x:c>
      <x:c r="D9" s="18" t="n">
        <x:v>1</x:v>
      </x:c>
      <x:c r="E9" s="24" t="n">
        <x:v>1</x:v>
      </x:c>
      <x:c r="F9" s="11" t="str">
        <x:v>Community</x:v>
      </x:c>
      <x:c r="G9" s="11" t="str">
        <x:v>S20/S21/Assumption</x:v>
      </x:c>
      <x:c r="H9" s="25" t="n">
        <x:f>B9*C9*D9*E9/100000</x:f>
        <x:v>12</x:v>
      </x:c>
      <x:c r="I9" s="11" t="str">
        <x:v>Annual aggregate</x:v>
      </x:c>
    </x:row>
    <x:row r="10">
      <x:c r="A10" s="11" t="str">
        <x:v>Inter-school leagues/events</x:v>
      </x:c>
      <x:c r="B10" s="18" t="n">
        <x:v>100000</x:v>
      </x:c>
      <x:c r="C10" s="18" t="n">
        <x:v>12</x:v>
      </x:c>
      <x:c r="D10" s="18" t="n">
        <x:v>1</x:v>
      </x:c>
      <x:c r="E10" s="24" t="n">
        <x:v>1</x:v>
      </x:c>
      <x:c r="F10" s="11" t="str">
        <x:v>Schools</x:v>
      </x:c>
      <x:c r="G10" s="11" t="str">
        <x:v>Assumption</x:v>
      </x:c>
      <x:c r="H10" s="25" t="n">
        <x:f>B10*C10*D10*E10/100000</x:f>
        <x:v>12</x:v>
      </x:c>
      <x:c r="I10" s="11" t="str">
        <x:v>Monthly/seasonal</x:v>
      </x:c>
    </x:row>
    <x:row r="11">
      <x:c r="A11" s="11" t="str">
        <x:v>Corporate weekend programmes</x:v>
      </x:c>
      <x:c r="B11" s="18" t="n">
        <x:v>150000</x:v>
      </x:c>
      <x:c r="C11" s="18" t="n">
        <x:v>8</x:v>
      </x:c>
      <x:c r="D11" s="18" t="n">
        <x:v>1</x:v>
      </x:c>
      <x:c r="E11" s="24" t="n">
        <x:v>1</x:v>
      </x:c>
      <x:c r="F11" s="11" t="str">
        <x:v>Corporate</x:v>
      </x:c>
      <x:c r="G11" s="11" t="str">
        <x:v>Assumption</x:v>
      </x:c>
      <x:c r="H11" s="25" t="n">
        <x:f>B11*C11*D11*E11/100000</x:f>
        <x:v>12</x:v>
      </x:c>
      <x:c r="I11" s="11" t="str">
        <x:v>Event days</x:v>
      </x:c>
    </x:row>
    <x:row r="12">
      <x:c r="A12" s="11" t="str">
        <x:v>NGO / CSR programmes</x:v>
      </x:c>
      <x:c r="B12" s="18" t="n">
        <x:v>500000</x:v>
      </x:c>
      <x:c r="C12" s="18" t="n">
        <x:v>3</x:v>
      </x:c>
      <x:c r="D12" s="18" t="n">
        <x:v>1</x:v>
      </x:c>
      <x:c r="E12" s="24" t="n">
        <x:v>1</x:v>
      </x:c>
      <x:c r="F12" s="11" t="str">
        <x:v>NGO/CSR</x:v>
      </x:c>
      <x:c r="G12" s="11" t="str">
        <x:v>Assumption</x:v>
      </x:c>
      <x:c r="H12" s="25" t="n">
        <x:f>B12*C12*D12*E12/100000</x:f>
        <x:v>15</x:v>
      </x:c>
      <x:c r="I12" s="11" t="str">
        <x:v>Funded programmes</x:v>
      </x:c>
    </x:row>
    <x:row r="13">
      <x:c r="A13" s="11" t="str">
        <x:v>Merchandise / nutrition / cafe margin</x:v>
      </x:c>
      <x:c r="B13" s="18" t="n">
        <x:v>600000</x:v>
      </x:c>
      <x:c r="C13" s="18" t="n">
        <x:v>1</x:v>
      </x:c>
      <x:c r="D13" s="18" t="n">
        <x:v>1</x:v>
      </x:c>
      <x:c r="E13" s="24" t="n">
        <x:v>1</x:v>
      </x:c>
      <x:c r="F13" s="11" t="str">
        <x:v>All</x:v>
      </x:c>
      <x:c r="G13" s="11" t="str">
        <x:v>Assumption</x:v>
      </x:c>
      <x:c r="H13" s="25" t="n">
        <x:f>B13*C13*D13*E13/100000</x:f>
        <x:v>6</x:v>
      </x:c>
      <x:c r="I13" s="11" t="str">
        <x:v>Annual aggregate</x:v>
      </x:c>
    </x:row>
    <x:row r="14">
      <x:c r="A14" s="11" t="str">
        <x:v>Transport subscriptions</x:v>
      </x:c>
      <x:c r="B14" s="18" t="n">
        <x:v>2500</x:v>
      </x:c>
      <x:c r="C14" s="18" t="n">
        <x:v>80</x:v>
      </x:c>
      <x:c r="D14" s="18" t="n">
        <x:v>10</x:v>
      </x:c>
      <x:c r="E14" s="24" t="n">
        <x:v>1</x:v>
      </x:c>
      <x:c r="F14" s="11" t="str">
        <x:v>Children</x:v>
      </x:c>
      <x:c r="G14" s="11" t="str">
        <x:v>Assumption</x:v>
      </x:c>
      <x:c r="H14" s="25" t="n">
        <x:f>B14*C14*D14*E14/100000</x:f>
        <x:v>20</x:v>
      </x:c>
      <x:c r="I14" s="11" t="str">
        <x:v>Optional pickup/drop</x:v>
      </x:c>
    </x:row>
    <x:row r="15">
      <x:c r="A15" s="11" t="str">
        <x:v>Arts studio bundled membership</x:v>
      </x:c>
      <x:c r="B15" s="65" t="n">
        <x:v>2500</x:v>
      </x:c>
      <x:c r="C15" s="65" t="n">
        <x:v>180</x:v>
      </x:c>
      <x:c r="D15" s="65" t="n">
        <x:v>10</x:v>
      </x:c>
      <x:c r="E15" s="66" t="n">
        <x:v>1</x:v>
      </x:c>
      <x:c r="F15" s="11" t="str">
        <x:v>Ages 4-18</x:v>
      </x:c>
      <x:c r="G15" s="11" t="str">
        <x:v>S24-S28</x:v>
      </x:c>
      <x:c r="H15" s="25" t="n">
        <x:f>B15*C15*D15*E15/100000</x:f>
        <x:v>45</x:v>
      </x:c>
      <x:c r="I15" s="11" t="str">
        <x:v>Visual/performance arts add-on bundle</x:v>
      </x:c>
    </x:row>
    <x:row r="16">
      <x:c r="A16" s="11" t="str">
        <x:v>Western classical music premium</x:v>
      </x:c>
      <x:c r="B16" s="65" t="n">
        <x:v>5500</x:v>
      </x:c>
      <x:c r="C16" s="65" t="n">
        <x:v>40</x:v>
      </x:c>
      <x:c r="D16" s="65" t="n">
        <x:v>10</x:v>
      </x:c>
      <x:c r="E16" s="66" t="n">
        <x:v>1</x:v>
      </x:c>
      <x:c r="F16" s="11" t="str">
        <x:v>Ages 6+</x:v>
      </x:c>
      <x:c r="G16" s="11" t="str">
        <x:v>S24/S28</x:v>
      </x:c>
      <x:c r="H16" s="25" t="n">
        <x:f>B16*C16*D16*E16/100000</x:f>
        <x:v>22</x:v>
      </x:c>
      <x:c r="I16" s="11" t="str">
        <x:v>Instrumental/voice premium</x:v>
      </x:c>
    </x:row>
    <x:row r="17">
      <x:c r="A17" s="11" t="str">
        <x:v>Professional skills workshops</x:v>
      </x:c>
      <x:c r="B17" s="65" t="n">
        <x:v>4500</x:v>
      </x:c>
      <x:c r="C17" s="65" t="n">
        <x:v>80</x:v>
      </x:c>
      <x:c r="D17" s="65" t="n">
        <x:v>6</x:v>
      </x:c>
      <x:c r="E17" s="66" t="n">
        <x:v>0.9</x:v>
      </x:c>
      <x:c r="F17" s="11" t="str">
        <x:v>Ages 8+</x:v>
      </x:c>
      <x:c r="G17" s="11" t="str">
        <x:v>S26/S27</x:v>
      </x:c>
      <x:c r="H17" s="25" t="n">
        <x:f>B17*C17*D17*E17/100000</x:f>
        <x:v>19.44</x:v>
      </x:c>
      <x:c r="I17" s="11" t="str">
        <x:v>Cooking, carpentry, pottery, photography</x:v>
      </x:c>
    </x:row>
    <x:row r="18">
      <x:c r="A18" s="11" t="str">
        <x:v>School arts festival / exhibitions</x:v>
      </x:c>
      <x:c r="B18" s="65" t="n">
        <x:v>150000</x:v>
      </x:c>
      <x:c r="C18" s="65" t="n">
        <x:v>4</x:v>
      </x:c>
      <x:c r="D18" s="65" t="n">
        <x:v>1</x:v>
      </x:c>
      <x:c r="E18" s="66" t="n">
        <x:v>1</x:v>
      </x:c>
      <x:c r="F18" s="11" t="str">
        <x:v>Schools/families</x:v>
      </x:c>
      <x:c r="G18" s="11" t="str">
        <x:v>S24-S28</x:v>
      </x:c>
      <x:c r="H18" s="25" t="n">
        <x:f>B18*C18*D18*E18/100000</x:f>
        <x:v>6</x:v>
      </x:c>
      <x:c r="I18" s="11" t="str">
        <x:v>Term-end showcases</x:v>
      </x:c>
    </x:row>
  </x:sheetData>
  <x:pageMargins left="0.7" right="0.7" top="0.75" bottom="0.75" header="0.3" footer="0.3"/>
  <x:drawing xmlns:r="http://schemas.openxmlformats.org/officeDocument/2006/relationships" r:id="R485c9c9be8654af4"/>
</x:worksheet>
</file>

<file path=xl/worksheets/sheet7.xml><?xml version="1.0" encoding="utf-8"?>
<x:worksheet xmlns:x="http://schemas.openxmlformats.org/spreadsheetml/2006/main">
  <x:sheetFormatPr defaultRowHeight="15"/>
  <x:cols>
    <x:col min="1" max="1" width="11.130000114440918" hidden="0" customWidth="1"/>
    <x:col min="2" max="2" width="33.380001068115234" hidden="0" customWidth="1"/>
    <x:col min="3" max="3" width="3.25" hidden="0" customWidth="1"/>
    <x:col min="4" max="4" width="17.6299991607666" hidden="0" customWidth="1"/>
    <x:col min="5" max="5" width="5.880000114440918" hidden="0" customWidth="1"/>
    <x:col min="6" max="6" width="19.5" hidden="0" customWidth="1"/>
    <x:col min="7" max="7" width="27.75" hidden="0" customWidth="1"/>
    <x:col min="8" max="8" width="22.25" hidden="0" customWidth="1"/>
  </x:cols>
  <x:sheetData>
    <x:row r="1">
      <x:c r="A1" s="10" t="str">
        <x:v>Function</x:v>
      </x:c>
      <x:c r="B1" s="10" t="str">
        <x:v>Role</x:v>
      </x:c>
      <x:c r="C1" s="10" t="str">
        <x:v>FTE</x:v>
      </x:c>
      <x:c r="D1" s="10" t="str">
        <x:v>Monthly Cost / FTE Rs.</x:v>
      </x:c>
      <x:c r="E1" s="10" t="str">
        <x:v>Load %</x:v>
      </x:c>
      <x:c r="F1" s="10" t="str">
        <x:v>Source / Basis</x:v>
      </x:c>
      <x:c r="G1" s="10" t="str">
        <x:v>Operating Note</x:v>
      </x:c>
      <x:c r="H1" s="10" t="str">
        <x:v>Annual Loaded Cost Rs. Lakh</x:v>
      </x:c>
    </x:row>
    <x:row r="2">
      <x:c r="A2" s="11" t="str">
        <x:v>Leadership</x:v>
      </x:c>
      <x:c r="B2" s="11" t="str">
        <x:v>Satellite Centre Manager</x:v>
      </x:c>
      <x:c r="C2" s="18" t="n">
        <x:v>1</x:v>
      </x:c>
      <x:c r="D2" s="18" t="n">
        <x:v>90000</x:v>
      </x:c>
      <x:c r="E2" s="24" t="n">
        <x:v>0.18</x:v>
      </x:c>
      <x:c r="F2" s="11" t="str">
        <x:v>Assumption</x:v>
      </x:c>
      <x:c r="G2" s="11" t="str">
        <x:v>Site P&amp;L, school relationship</x:v>
      </x:c>
      <x:c r="H2" s="25" t="n">
        <x:f>C2*D2*12*(1+E2)/100000</x:f>
        <x:v>12.744</x:v>
      </x:c>
    </x:row>
    <x:row r="3">
      <x:c r="A3" s="11" t="str">
        <x:v>Leadership</x:v>
      </x:c>
      <x:c r="B3" s="11" t="str">
        <x:v>Programme Coordinator</x:v>
      </x:c>
      <x:c r="C3" s="18" t="n">
        <x:v>1</x:v>
      </x:c>
      <x:c r="D3" s="18" t="n">
        <x:v>55000</x:v>
      </x:c>
      <x:c r="E3" s="24" t="n">
        <x:v>0.18</x:v>
      </x:c>
      <x:c r="F3" s="11" t="str">
        <x:v>Assumption</x:v>
      </x:c>
      <x:c r="G3" s="11" t="str">
        <x:v>Scheduling and parent interface</x:v>
      </x:c>
      <x:c r="H3" s="25" t="n">
        <x:f>C3*D3*12*(1+E3)/100000</x:f>
        <x:v>7.788</x:v>
      </x:c>
    </x:row>
    <x:row r="4">
      <x:c r="A4" s="11" t="str">
        <x:v>Sports</x:v>
      </x:c>
      <x:c r="B4" s="11" t="str">
        <x:v>Head Coach - Multi-sport</x:v>
      </x:c>
      <x:c r="C4" s="18" t="n">
        <x:v>1</x:v>
      </x:c>
      <x:c r="D4" s="18" t="n">
        <x:v>65000</x:v>
      </x:c>
      <x:c r="E4" s="24" t="n">
        <x:v>0.18</x:v>
      </x:c>
      <x:c r="F4" s="11" t="str">
        <x:v>Assumption</x:v>
      </x:c>
      <x:c r="G4" s="11" t="str">
        <x:v>Technical quality</x:v>
      </x:c>
      <x:c r="H4" s="25" t="n">
        <x:f>C4*D4*12*(1+E4)/100000</x:f>
        <x:v>9.204</x:v>
      </x:c>
    </x:row>
    <x:row r="5">
      <x:c r="A5" s="11" t="str">
        <x:v>Sports</x:v>
      </x:c>
      <x:c r="B5" s="11" t="str">
        <x:v>Core Coaches</x:v>
      </x:c>
      <x:c r="C5" s="18" t="n">
        <x:v>4</x:v>
      </x:c>
      <x:c r="D5" s="18" t="n">
        <x:v>40000</x:v>
      </x:c>
      <x:c r="E5" s="24" t="n">
        <x:v>0.18</x:v>
      </x:c>
      <x:c r="F5" s="11" t="str">
        <x:v>Assumption</x:v>
      </x:c>
      <x:c r="G5" s="11" t="str">
        <x:v>Football/cricket/hockey/athletics</x:v>
      </x:c>
      <x:c r="H5" s="25" t="n">
        <x:f>C5*D5*12*(1+E5)/100000</x:f>
        <x:v>22.656</x:v>
      </x:c>
    </x:row>
    <x:row r="6">
      <x:c r="A6" s="11" t="str">
        <x:v>Sports</x:v>
      </x:c>
      <x:c r="B6" s="11" t="str">
        <x:v>Assistant Coaches</x:v>
      </x:c>
      <x:c r="C6" s="18" t="n">
        <x:v>6</x:v>
      </x:c>
      <x:c r="D6" s="18" t="n">
        <x:v>25000</x:v>
      </x:c>
      <x:c r="E6" s="24" t="n">
        <x:v>0.18</x:v>
      </x:c>
      <x:c r="F6" s="11" t="str">
        <x:v>Assumption</x:v>
      </x:c>
      <x:c r="G6" s="11" t="str">
        <x:v>Age groups</x:v>
      </x:c>
      <x:c r="H6" s="25" t="n">
        <x:f>C6*D6*12*(1+E6)/100000</x:f>
        <x:v>21.24</x:v>
      </x:c>
    </x:row>
    <x:row r="7">
      <x:c r="A7" s="11" t="str">
        <x:v>Sports</x:v>
      </x:c>
      <x:c r="B7" s="11" t="str">
        <x:v>Visiting Specialists - FTE equivalent</x:v>
      </x:c>
      <x:c r="C7" s="18" t="n">
        <x:v>2</x:v>
      </x:c>
      <x:c r="D7" s="18" t="n">
        <x:v>45000</x:v>
      </x:c>
      <x:c r="E7" s="24" t="n">
        <x:v>0.18</x:v>
      </x:c>
      <x:c r="F7" s="11" t="str">
        <x:v>Assumption</x:v>
      </x:c>
      <x:c r="G7" s="11" t="str">
        <x:v>Olympic sports rotation</x:v>
      </x:c>
      <x:c r="H7" s="25" t="n">
        <x:f>C7*D7*12*(1+E7)/100000</x:f>
        <x:v>12.744</x:v>
      </x:c>
    </x:row>
    <x:row r="8">
      <x:c r="A8" s="11" t="str">
        <x:v>Academics</x:v>
      </x:c>
      <x:c r="B8" s="11" t="str">
        <x:v>Academic / Homework Lead</x:v>
      </x:c>
      <x:c r="C8" s="18" t="n">
        <x:v>1</x:v>
      </x:c>
      <x:c r="D8" s="18" t="n">
        <x:v>50000</x:v>
      </x:c>
      <x:c r="E8" s="24" t="n">
        <x:v>0.18</x:v>
      </x:c>
      <x:c r="F8" s="11" t="str">
        <x:v>Assumption</x:v>
      </x:c>
      <x:c r="G8" s="11" t="str">
        <x:v>Study programme</x:v>
      </x:c>
      <x:c r="H8" s="25" t="n">
        <x:f>C8*D8*12*(1+E8)/100000</x:f>
        <x:v>7.08</x:v>
      </x:c>
    </x:row>
    <x:row r="9">
      <x:c r="A9" s="11" t="str">
        <x:v>Academics</x:v>
      </x:c>
      <x:c r="B9" s="11" t="str">
        <x:v>Tutors</x:v>
      </x:c>
      <x:c r="C9" s="18" t="n">
        <x:v>4</x:v>
      </x:c>
      <x:c r="D9" s="18" t="n">
        <x:v>35000</x:v>
      </x:c>
      <x:c r="E9" s="24" t="n">
        <x:v>0.18</x:v>
      </x:c>
      <x:c r="F9" s="11" t="str">
        <x:v>S17/Assumption</x:v>
      </x:c>
      <x:c r="G9" s="11" t="str">
        <x:v>Core subjects</x:v>
      </x:c>
      <x:c r="H9" s="25" t="n">
        <x:f>C9*D9*12*(1+E9)/100000</x:f>
        <x:v>19.824</x:v>
      </x:c>
    </x:row>
    <x:row r="10">
      <x:c r="A10" s="11" t="str">
        <x:v>Academics</x:v>
      </x:c>
      <x:c r="B10" s="11" t="str">
        <x:v>STEM / Enrichment Tutor</x:v>
      </x:c>
      <x:c r="C10" s="18" t="n">
        <x:v>1</x:v>
      </x:c>
      <x:c r="D10" s="18" t="n">
        <x:v>40000</x:v>
      </x:c>
      <x:c r="E10" s="24" t="n">
        <x:v>0.18</x:v>
      </x:c>
      <x:c r="F10" s="11" t="str">
        <x:v>Assumption</x:v>
      </x:c>
      <x:c r="G10" s="11" t="str">
        <x:v>Add-ons</x:v>
      </x:c>
      <x:c r="H10" s="25" t="n">
        <x:f>C10*D10*12*(1+E10)/100000</x:f>
        <x:v>5.664</x:v>
      </x:c>
    </x:row>
    <x:row r="11">
      <x:c r="A11" s="11" t="str">
        <x:v>Care</x:v>
      </x:c>
      <x:c r="B11" s="11" t="str">
        <x:v>After-school Care Supervisors</x:v>
      </x:c>
      <x:c r="C11" s="18" t="n">
        <x:v>3</x:v>
      </x:c>
      <x:c r="D11" s="18" t="n">
        <x:v>28000</x:v>
      </x:c>
      <x:c r="E11" s="24" t="n">
        <x:v>0.18</x:v>
      </x:c>
      <x:c r="F11" s="11" t="str">
        <x:v>S10/Assumption</x:v>
      </x:c>
      <x:c r="G11" s="11" t="str">
        <x:v>Ages 4+</x:v>
      </x:c>
      <x:c r="H11" s="25" t="n">
        <x:f>C11*D11*12*(1+E11)/100000</x:f>
        <x:v>11.8944</x:v>
      </x:c>
    </x:row>
    <x:row r="12">
      <x:c r="A12" s="11" t="str">
        <x:v>Security</x:v>
      </x:c>
      <x:c r="B12" s="11" t="str">
        <x:v>Security Supervisor</x:v>
      </x:c>
      <x:c r="C12" s="18" t="n">
        <x:v>1</x:v>
      </x:c>
      <x:c r="D12" s="18" t="n">
        <x:v>35000</x:v>
      </x:c>
      <x:c r="E12" s="24" t="n">
        <x:v>0.18</x:v>
      </x:c>
      <x:c r="F12" s="11" t="str">
        <x:v>S10/S12/S13</x:v>
      </x:c>
      <x:c r="G12" s="11" t="str">
        <x:v>Shift oversight</x:v>
      </x:c>
      <x:c r="H12" s="25" t="n">
        <x:f>C12*D12*12*(1+E12)/100000</x:f>
        <x:v>4.956</x:v>
      </x:c>
    </x:row>
    <x:row r="13">
      <x:c r="A13" s="11" t="str">
        <x:v>Security</x:v>
      </x:c>
      <x:c r="B13" s="11" t="str">
        <x:v>Security Guards</x:v>
      </x:c>
      <x:c r="C13" s="18" t="n">
        <x:v>4</x:v>
      </x:c>
      <x:c r="D13" s="18" t="n">
        <x:v>25000</x:v>
      </x:c>
      <x:c r="E13" s="24" t="n">
        <x:v>0.18</x:v>
      </x:c>
      <x:c r="F13" s="11" t="str">
        <x:v>S12/S13</x:v>
      </x:c>
      <x:c r="G13" s="11" t="str">
        <x:v>Gate/field coverage</x:v>
      </x:c>
      <x:c r="H13" s="25" t="n">
        <x:f>C13*D13*12*(1+E13)/100000</x:f>
        <x:v>14.16</x:v>
      </x:c>
    </x:row>
    <x:row r="14">
      <x:c r="A14" s="11" t="str">
        <x:v>Security</x:v>
      </x:c>
      <x:c r="B14" s="11" t="str">
        <x:v>Female Safety Officer</x:v>
      </x:c>
      <x:c r="C14" s="18" t="n">
        <x:v>1</x:v>
      </x:c>
      <x:c r="D14" s="18" t="n">
        <x:v>27000</x:v>
      </x:c>
      <x:c r="E14" s="24" t="n">
        <x:v>0.18</x:v>
      </x:c>
      <x:c r="F14" s="11" t="str">
        <x:v>S10</x:v>
      </x:c>
      <x:c r="G14" s="11" t="str">
        <x:v>Child zones</x:v>
      </x:c>
      <x:c r="H14" s="25" t="n">
        <x:f>C14*D14*12*(1+E14)/100000</x:f>
        <x:v>3.8232</x:v>
      </x:c>
    </x:row>
    <x:row r="15">
      <x:c r="A15" s="11" t="str">
        <x:v>Security</x:v>
      </x:c>
      <x:c r="B15" s="11" t="str">
        <x:v>CCTV / Access Desk</x:v>
      </x:c>
      <x:c r="C15" s="18" t="n">
        <x:v>1</x:v>
      </x:c>
      <x:c r="D15" s="18" t="n">
        <x:v>30000</x:v>
      </x:c>
      <x:c r="E15" s="24" t="n">
        <x:v>0.18</x:v>
      </x:c>
      <x:c r="F15" s="11" t="str">
        <x:v>S10</x:v>
      </x:c>
      <x:c r="G15" s="11" t="str">
        <x:v>Monitoring and logs</x:v>
      </x:c>
      <x:c r="H15" s="25" t="n">
        <x:f>C15*D15*12*(1+E15)/100000</x:f>
        <x:v>4.248</x:v>
      </x:c>
    </x:row>
    <x:row r="16">
      <x:c r="A16" s="11" t="str">
        <x:v>Housekeeping</x:v>
      </x:c>
      <x:c r="B16" s="11" t="str">
        <x:v>Housekeeping Supervisor</x:v>
      </x:c>
      <x:c r="C16" s="18" t="n">
        <x:v>1</x:v>
      </x:c>
      <x:c r="D16" s="18" t="n">
        <x:v>28000</x:v>
      </x:c>
      <x:c r="E16" s="24" t="n">
        <x:v>0.18</x:v>
      </x:c>
      <x:c r="F16" s="11" t="str">
        <x:v>Assumption</x:v>
      </x:c>
      <x:c r="G16" s="11" t="str">
        <x:v>Cleaning control</x:v>
      </x:c>
      <x:c r="H16" s="25" t="n">
        <x:f>C16*D16*12*(1+E16)/100000</x:f>
        <x:v>3.9648</x:v>
      </x:c>
    </x:row>
    <x:row r="17">
      <x:c r="A17" s="11" t="str">
        <x:v>Housekeeping</x:v>
      </x:c>
      <x:c r="B17" s="11" t="str">
        <x:v>Housekeeping Staff</x:v>
      </x:c>
      <x:c r="C17" s="18" t="n">
        <x:v>4</x:v>
      </x:c>
      <x:c r="D17" s="18" t="n">
        <x:v>22000</x:v>
      </x:c>
      <x:c r="E17" s="24" t="n">
        <x:v>0.18</x:v>
      </x:c>
      <x:c r="F17" s="11" t="str">
        <x:v>S15/Assumption</x:v>
      </x:c>
      <x:c r="G17" s="11" t="str">
        <x:v>Washrooms/classrooms/field</x:v>
      </x:c>
      <x:c r="H17" s="25" t="n">
        <x:f>C17*D17*12*(1+E17)/100000</x:f>
        <x:v>12.4608</x:v>
      </x:c>
    </x:row>
    <x:row r="18">
      <x:c r="A18" s="11" t="str">
        <x:v>Grounds</x:v>
      </x:c>
      <x:c r="B18" s="11" t="str">
        <x:v>Grounds / Equipment Assistant</x:v>
      </x:c>
      <x:c r="C18" s="18" t="n">
        <x:v>2</x:v>
      </x:c>
      <x:c r="D18" s="18" t="n">
        <x:v>25000</x:v>
      </x:c>
      <x:c r="E18" s="24" t="n">
        <x:v>0.18</x:v>
      </x:c>
      <x:c r="F18" s="11" t="str">
        <x:v>Assumption</x:v>
      </x:c>
      <x:c r="G18" s="11" t="str">
        <x:v>Field and stores</x:v>
      </x:c>
      <x:c r="H18" s="25" t="n">
        <x:f>C18*D18*12*(1+E18)/100000</x:f>
        <x:v>7.08</x:v>
      </x:c>
    </x:row>
    <x:row r="19">
      <x:c r="A19" s="11" t="str">
        <x:v>Food</x:v>
      </x:c>
      <x:c r="B19" s="11" t="str">
        <x:v>Snack / Pantry Staff</x:v>
      </x:c>
      <x:c r="C19" s="18" t="n">
        <x:v>2</x:v>
      </x:c>
      <x:c r="D19" s="18" t="n">
        <x:v>22000</x:v>
      </x:c>
      <x:c r="E19" s="24" t="n">
        <x:v>0.18</x:v>
      </x:c>
      <x:c r="F19" s="11" t="str">
        <x:v>S14/Assumption</x:v>
      </x:c>
      <x:c r="G19" s="11" t="str">
        <x:v>Food handling</x:v>
      </x:c>
      <x:c r="H19" s="25" t="n">
        <x:f>C19*D19*12*(1+E19)/100000</x:f>
        <x:v>6.2304</x:v>
      </x:c>
    </x:row>
    <x:row r="20">
      <x:c r="A20" s="11" t="str">
        <x:v>Healthcare</x:v>
      </x:c>
      <x:c r="B20" s="11" t="str">
        <x:v>Nurse / First Aid Officer</x:v>
      </x:c>
      <x:c r="C20" s="18" t="n">
        <x:v>1</x:v>
      </x:c>
      <x:c r="D20" s="18" t="n">
        <x:v>38000</x:v>
      </x:c>
      <x:c r="E20" s="24" t="n">
        <x:v>0.18</x:v>
      </x:c>
      <x:c r="F20" s="11" t="str">
        <x:v>S10/Assumption</x:v>
      </x:c>
      <x:c r="G20" s="11" t="str">
        <x:v>Medical room</x:v>
      </x:c>
      <x:c r="H20" s="25" t="n">
        <x:f>C20*D20*12*(1+E20)/100000</x:f>
        <x:v>5.3808</x:v>
      </x:c>
    </x:row>
    <x:row r="21">
      <x:c r="A21" s="11" t="str">
        <x:v>Transport</x:v>
      </x:c>
      <x:c r="B21" s="11" t="str">
        <x:v>Transport Coordinator</x:v>
      </x:c>
      <x:c r="C21" s="18" t="n">
        <x:v>1</x:v>
      </x:c>
      <x:c r="D21" s="18" t="n">
        <x:v>35000</x:v>
      </x:c>
      <x:c r="E21" s="24" t="n">
        <x:v>0.18</x:v>
      </x:c>
      <x:c r="F21" s="11" t="str">
        <x:v>Assumption</x:v>
      </x:c>
      <x:c r="G21" s="11" t="str">
        <x:v>School pickup/drop</x:v>
      </x:c>
      <x:c r="H21" s="25" t="n">
        <x:f>C21*D21*12*(1+E21)/100000</x:f>
        <x:v>4.956</x:v>
      </x:c>
    </x:row>
    <x:row r="22">
      <x:c r="A22" s="11" t="str">
        <x:v>Transport</x:v>
      </x:c>
      <x:c r="B22" s="11" t="str">
        <x:v>Drivers</x:v>
      </x:c>
      <x:c r="C22" s="18" t="n">
        <x:v>2</x:v>
      </x:c>
      <x:c r="D22" s="18" t="n">
        <x:v>28000</x:v>
      </x:c>
      <x:c r="E22" s="24" t="n">
        <x:v>0.18</x:v>
      </x:c>
      <x:c r="F22" s="11" t="str">
        <x:v>S10/S15/Assumption</x:v>
      </x:c>
      <x:c r="G22" s="11" t="str">
        <x:v>Vans/buses</x:v>
      </x:c>
      <x:c r="H22" s="25" t="n">
        <x:f>C22*D22*12*(1+E22)/100000</x:f>
        <x:v>7.9296</x:v>
      </x:c>
    </x:row>
    <x:row r="23">
      <x:c r="A23" s="11" t="str">
        <x:v>Transport</x:v>
      </x:c>
      <x:c r="B23" s="11" t="str">
        <x:v>Bus Attendants</x:v>
      </x:c>
      <x:c r="C23" s="18" t="n">
        <x:v>2</x:v>
      </x:c>
      <x:c r="D23" s="18" t="n">
        <x:v>22000</x:v>
      </x:c>
      <x:c r="E23" s="24" t="n">
        <x:v>0.18</x:v>
      </x:c>
      <x:c r="F23" s="11" t="str">
        <x:v>S10/Assumption</x:v>
      </x:c>
      <x:c r="G23" s="11" t="str">
        <x:v>Child transport</x:v>
      </x:c>
      <x:c r="H23" s="25" t="n">
        <x:f>C23*D23*12*(1+E23)/100000</x:f>
        <x:v>6.2304</x:v>
      </x:c>
    </x:row>
    <x:row r="24">
      <x:c r="A24" s="11" t="str">
        <x:v>Admin/IT</x:v>
      </x:c>
      <x:c r="B24" s="11" t="str">
        <x:v>Admin / Admissions</x:v>
      </x:c>
      <x:c r="C24" s="18" t="n">
        <x:v>2</x:v>
      </x:c>
      <x:c r="D24" s="18" t="n">
        <x:v>35000</x:v>
      </x:c>
      <x:c r="E24" s="24" t="n">
        <x:v>0.18</x:v>
      </x:c>
      <x:c r="F24" s="11" t="str">
        <x:v>Assumption</x:v>
      </x:c>
      <x:c r="G24" s="11" t="str">
        <x:v>Admissions and fees</x:v>
      </x:c>
      <x:c r="H24" s="25" t="n">
        <x:f>C24*D24*12*(1+E24)/100000</x:f>
        <x:v>9.912</x:v>
      </x:c>
    </x:row>
    <x:row r="25">
      <x:c r="A25" s="11" t="str">
        <x:v>Admin/IT</x:v>
      </x:c>
      <x:c r="B25" s="11" t="str">
        <x:v>IT / Systems Support</x:v>
      </x:c>
      <x:c r="C25" s="18" t="n">
        <x:v>1</x:v>
      </x:c>
      <x:c r="D25" s="18" t="n">
        <x:v>35000</x:v>
      </x:c>
      <x:c r="E25" s="24" t="n">
        <x:v>0.18</x:v>
      </x:c>
      <x:c r="F25" s="11" t="str">
        <x:v>Assumption</x:v>
      </x:c>
      <x:c r="G25" s="11" t="str">
        <x:v>Attendance, CCTV, app</x:v>
      </x:c>
      <x:c r="H25" s="25" t="n">
        <x:f>C25*D25*12*(1+E25)/100000</x:f>
        <x:v>4.956</x:v>
      </x:c>
    </x:row>
    <x:row r="26">
      <x:c r="A26" s="11" t="str">
        <x:v>Arts &amp; Skills</x:v>
      </x:c>
      <x:c r="B26" s="11" t="str">
        <x:v>Arts / Skills Programme Lead</x:v>
      </x:c>
      <x:c r="C26" s="65" t="n">
        <x:v>1</x:v>
      </x:c>
      <x:c r="D26" s="65" t="n">
        <x:v>60000</x:v>
      </x:c>
      <x:c r="E26" s="66" t="n">
        <x:v>0.18</x:v>
      </x:c>
      <x:c r="F26" s="11" t="str">
        <x:v>S24-S27/Assumption</x:v>
      </x:c>
      <x:c r="G26" s="34" t="str">
        <x:v>Studio calendar, exhibitions, quality</x:v>
      </x:c>
      <x:c r="H26" s="35" t="n">
        <x:f>C26*D26*12*(1+E26)/100000</x:f>
        <x:v>8.496</x:v>
      </x:c>
    </x:row>
    <x:row r="27">
      <x:c r="A27" s="11" t="str">
        <x:v>Arts &amp; Skills</x:v>
      </x:c>
      <x:c r="B27" s="11" t="str">
        <x:v>Music Instructors - FTE equivalent</x:v>
      </x:c>
      <x:c r="C27" s="65" t="n">
        <x:v>2</x:v>
      </x:c>
      <x:c r="D27" s="65" t="n">
        <x:v>45000</x:v>
      </x:c>
      <x:c r="E27" s="66" t="n">
        <x:v>0.18</x:v>
      </x:c>
      <x:c r="F27" s="11" t="str">
        <x:v>S24/S28/Assumption</x:v>
      </x:c>
      <x:c r="G27" s="11" t="str">
        <x:v>Western classical + Indian music</x:v>
      </x:c>
      <x:c r="H27" s="25" t="n">
        <x:f>C27*D27*12*(1+E27)/100000</x:f>
        <x:v>12.744</x:v>
      </x:c>
    </x:row>
    <x:row r="28">
      <x:c r="A28" s="11" t="str">
        <x:v>Arts &amp; Skills</x:v>
      </x:c>
      <x:c r="B28" s="11" t="str">
        <x:v>Visual Art / Painting Teacher</x:v>
      </x:c>
      <x:c r="C28" s="65" t="n">
        <x:v>1</x:v>
      </x:c>
      <x:c r="D28" s="65" t="n">
        <x:v>40000</x:v>
      </x:c>
      <x:c r="E28" s="66" t="n">
        <x:v>0.18</x:v>
      </x:c>
      <x:c r="F28" s="11" t="str">
        <x:v>S24/S25/Assumption</x:v>
      </x:c>
      <x:c r="G28" s="11" t="str">
        <x:v>Drawing, painting, portfolio</x:v>
      </x:c>
      <x:c r="H28" s="25" t="n">
        <x:f>C28*D28*12*(1+E28)/100000</x:f>
        <x:v>5.664</x:v>
      </x:c>
    </x:row>
    <x:row r="29">
      <x:c r="A29" s="11" t="str">
        <x:v>Arts &amp; Skills</x:v>
      </x:c>
      <x:c r="B29" s="11" t="str">
        <x:v>Pottery / Clay Instructor - part-time FTE</x:v>
      </x:c>
      <x:c r="C29" s="65" t="n">
        <x:v>0.5</x:v>
      </x:c>
      <x:c r="D29" s="65" t="n">
        <x:v>40000</x:v>
      </x:c>
      <x:c r="E29" s="66" t="n">
        <x:v>0.18</x:v>
      </x:c>
      <x:c r="F29" s="11" t="str">
        <x:v>S24/S25/Assumption</x:v>
      </x:c>
      <x:c r="G29" s="11" t="str">
        <x:v>Pottery and clay studio</x:v>
      </x:c>
      <x:c r="H29" s="25" t="n">
        <x:f>C29*D29*12*(1+E29)/100000</x:f>
        <x:v>2.832</x:v>
      </x:c>
    </x:row>
    <x:row r="30">
      <x:c r="A30" s="11" t="str">
        <x:v>Arts &amp; Skills</x:v>
      </x:c>
      <x:c r="B30" s="11" t="str">
        <x:v>Carpentry / Maker Instructor - part-time FTE</x:v>
      </x:c>
      <x:c r="C30" s="65" t="n">
        <x:v>0.5</x:v>
      </x:c>
      <x:c r="D30" s="65" t="n">
        <x:v>45000</x:v>
      </x:c>
      <x:c r="E30" s="66" t="n">
        <x:v>0.18</x:v>
      </x:c>
      <x:c r="F30" s="11" t="str">
        <x:v>S26/S27/Assumption</x:v>
      </x:c>
      <x:c r="G30" s="11" t="str">
        <x:v>Woodshop/maker skills</x:v>
      </x:c>
      <x:c r="H30" s="25" t="n">
        <x:f>C30*D30*12*(1+E30)/100000</x:f>
        <x:v>3.186</x:v>
      </x:c>
    </x:row>
    <x:row r="31">
      <x:c r="A31" s="11" t="str">
        <x:v>Arts &amp; Skills</x:v>
      </x:c>
      <x:c r="B31" s="11" t="str">
        <x:v>Cooking / Culinary Instructor - part-time FTE</x:v>
      </x:c>
      <x:c r="C31" s="65" t="n">
        <x:v>0.5</x:v>
      </x:c>
      <x:c r="D31" s="65" t="n">
        <x:v>40000</x:v>
      </x:c>
      <x:c r="E31" s="66" t="n">
        <x:v>0.18</x:v>
      </x:c>
      <x:c r="F31" s="11" t="str">
        <x:v>S26/S27/S14/Assumption</x:v>
      </x:c>
      <x:c r="G31" s="11" t="str">
        <x:v>Culinary studio</x:v>
      </x:c>
      <x:c r="H31" s="25" t="n">
        <x:f>C31*D31*12*(1+E31)/100000</x:f>
        <x:v>2.832</x:v>
      </x:c>
    </x:row>
    <x:row r="32">
      <x:c r="A32" s="11" t="str">
        <x:v>Arts &amp; Skills</x:v>
      </x:c>
      <x:c r="B32" s="11" t="str">
        <x:v>Theatre / Dance Instructor - FTE equivalent</x:v>
      </x:c>
      <x:c r="C32" s="65" t="n">
        <x:v>1</x:v>
      </x:c>
      <x:c r="D32" s="65" t="n">
        <x:v>40000</x:v>
      </x:c>
      <x:c r="E32" s="66" t="n">
        <x:v>0.18</x:v>
      </x:c>
      <x:c r="F32" s="11" t="str">
        <x:v>S24/S25/Assumption</x:v>
      </x:c>
      <x:c r="G32" s="11" t="str">
        <x:v>Performance arts</x:v>
      </x:c>
      <x:c r="H32" s="25" t="n">
        <x:f>C32*D32*12*(1+E32)/100000</x:f>
        <x:v>5.664</x:v>
      </x:c>
    </x:row>
    <x:row r="33">
      <x:c r="A33" s="11" t="str">
        <x:v>Arts &amp; Skills</x:v>
      </x:c>
      <x:c r="B33" s="11" t="str">
        <x:v>Studio Assistant / Storekeeper</x:v>
      </x:c>
      <x:c r="C33" s="65" t="n">
        <x:v>1</x:v>
      </x:c>
      <x:c r="D33" s="65" t="n">
        <x:v>25000</x:v>
      </x:c>
      <x:c r="E33" s="66" t="n">
        <x:v>0.18</x:v>
      </x:c>
      <x:c r="F33" s="11" t="str">
        <x:v>Assumption</x:v>
      </x:c>
      <x:c r="G33" s="11" t="str">
        <x:v>Materials, safety, setup</x:v>
      </x:c>
      <x:c r="H33" s="25" t="n">
        <x:f>C33*D33*12*(1+E33)/100000</x:f>
        <x:v>3.54</x:v>
      </x:c>
    </x:row>
    <x:row r="34">
      <x:c r="A34" s="11" t="str"/>
      <x:c r="B34" s="11" t="str"/>
      <x:c r="C34" s="11" t="str"/>
      <x:c r="D34" s="11" t="str"/>
      <x:c r="E34" s="11" t="str"/>
      <x:c r="F34" s="11" t="str"/>
      <x:c r="G34" s="70" t="str">
        <x:v>TOTAL PAYROLL</x:v>
      </x:c>
      <x:c r="H34" s="70" t="n">
        <x:f>SUM(H2:H33)</x:f>
        <x:v>272.0843999999999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31.3799991607666" hidden="0" customWidth="1"/>
    <x:col min="2" max="2" width="13.380000114440918" hidden="0" customWidth="1"/>
    <x:col min="3" max="3" width="4.380000114440918" hidden="0" customWidth="1"/>
    <x:col min="4" max="4" width="45.380001068115234" hidden="0" customWidth="1"/>
  </x:cols>
  <x:sheetData>
    <x:row r="1">
      <x:c r="A1" s="10" t="str">
        <x:v>Capex Item</x:v>
      </x:c>
      <x:c r="B1" s="10" t="str">
        <x:v>Amount Rs. Lakh</x:v>
      </x:c>
      <x:c r="C1" s="10" t="str">
        <x:v>Basis</x:v>
      </x:c>
      <x:c r="D1" s="10" t="str">
        <x:v>Notes</x:v>
      </x:c>
    </x:row>
    <x:row r="2">
      <x:c r="A2" s="11" t="str">
        <x:v>Portable sports equipment</x:v>
      </x:c>
      <x:c r="B2" s="40" t="n">
        <x:v>35</x:v>
      </x:c>
      <x:c r="C2" s="11" t="str">
        <x:v>lakh</x:v>
      </x:c>
      <x:c r="D2" s="11" t="str">
        <x:v>Balls, goals, nets, cones, sticks, mats</x:v>
      </x:c>
    </x:row>
    <x:row r="3">
      <x:c r="A3" s="11" t="str">
        <x:v>Cricket nets / removable lanes</x:v>
      </x:c>
      <x:c r="B3" s="40" t="n">
        <x:v>25</x:v>
      </x:c>
      <x:c r="C3" s="11" t="str">
        <x:v>lakh</x:v>
      </x:c>
      <x:c r="D3" s="11" t="str">
        <x:v>2-4 lanes depending site</x:v>
      </x:c>
    </x:row>
    <x:row r="4">
      <x:c r="A4" s="11" t="str">
        <x:v>Field leveling / marking / drainage repairs</x:v>
      </x:c>
      <x:c r="B4" s="40" t="n">
        <x:v>20</x:v>
      </x:c>
      <x:c r="C4" s="11" t="str">
        <x:v>lakh</x:v>
      </x:c>
      <x:c r="D4" s="11" t="str">
        <x:v>Light touch, school permissions</x:v>
      </x:c>
    </x:row>
    <x:row r="5">
      <x:c r="A5" s="11" t="str">
        <x:v>Lighting / electrical</x:v>
      </x:c>
      <x:c r="B5" s="40" t="n">
        <x:v>30</x:v>
      </x:c>
      <x:c r="C5" s="11" t="str">
        <x:v>lakh</x:v>
      </x:c>
      <x:c r="D5" s="11" t="str">
        <x:v>Evening use</x:v>
      </x:c>
    </x:row>
    <x:row r="6">
      <x:c r="A6" s="11" t="str">
        <x:v>Indoor room fit-out</x:v>
      </x:c>
      <x:c r="B6" s="40" t="n">
        <x:v>20</x:v>
      </x:c>
      <x:c r="C6" s="11" t="str">
        <x:v>lakh</x:v>
      </x:c>
      <x:c r="D6" s="11" t="str">
        <x:v>Tutoring, TT, mats, storage</x:v>
      </x:c>
    </x:row>
    <x:row r="7">
      <x:c r="A7" s="11" t="str">
        <x:v>Security systems / CCTV / access</x:v>
      </x:c>
      <x:c r="B7" s="40" t="n">
        <x:v>15</x:v>
      </x:c>
      <x:c r="C7" s="11" t="str">
        <x:v>lakh</x:v>
      </x:c>
      <x:c r="D7" s="11" t="str">
        <x:v>Child safety</x:v>
      </x:c>
    </x:row>
    <x:row r="8">
      <x:c r="A8" s="11" t="str">
        <x:v>First-aid / medical room</x:v>
      </x:c>
      <x:c r="B8" s="40" t="n">
        <x:v>5</x:v>
      </x:c>
      <x:c r="C8" s="11" t="str">
        <x:v>lakh</x:v>
      </x:c>
      <x:c r="D8" s="11" t="str">
        <x:v>Medical setup</x:v>
      </x:c>
    </x:row>
    <x:row r="9">
      <x:c r="A9" s="11" t="str">
        <x:v>Pantry / snack counter</x:v>
      </x:c>
      <x:c r="B9" s="40" t="n">
        <x:v>5</x:v>
      </x:c>
      <x:c r="C9" s="11" t="str">
        <x:v>lakh</x:v>
      </x:c>
      <x:c r="D9" s="11" t="str">
        <x:v>Food support</x:v>
      </x:c>
    </x:row>
    <x:row r="10">
      <x:c r="A10" s="11" t="str">
        <x:v>Technology / attendance / app setup</x:v>
      </x:c>
      <x:c r="B10" s="40" t="n">
        <x:v>8</x:v>
      </x:c>
      <x:c r="C10" s="11" t="str">
        <x:v>lakh</x:v>
      </x:c>
      <x:c r="D10" s="11" t="str">
        <x:v>SaaS/setup</x:v>
      </x:c>
    </x:row>
    <x:row r="11">
      <x:c r="A11" s="11" t="str">
        <x:v>Furniture / storage</x:v>
      </x:c>
      <x:c r="B11" s="40" t="n">
        <x:v>7</x:v>
      </x:c>
      <x:c r="C11" s="11" t="str">
        <x:v>lakh</x:v>
      </x:c>
      <x:c r="D11" s="11" t="str">
        <x:v>Classrooms / equipment</x:v>
      </x:c>
    </x:row>
    <x:row r="12">
      <x:c r="A12" s="11" t="str">
        <x:v>Signage / branding</x:v>
      </x:c>
      <x:c r="B12" s="40" t="n">
        <x:v>5</x:v>
      </x:c>
      <x:c r="C12" s="11" t="str">
        <x:v>lakh</x:v>
      </x:c>
      <x:c r="D12" s="11" t="str">
        <x:v>Satellite branding</x:v>
      </x:c>
    </x:row>
    <x:row r="13">
      <x:c r="A13" s="11" t="str">
        <x:v>Pre-opening / launch / training</x:v>
      </x:c>
      <x:c r="B13" s="40" t="n">
        <x:v>10</x:v>
      </x:c>
      <x:c r="C13" s="11" t="str">
        <x:v>lakh</x:v>
      </x:c>
      <x:c r="D13" s="11" t="str">
        <x:v>Hiring and launch</x:v>
      </x:c>
    </x:row>
    <x:row r="14">
      <x:c r="A14" s="11" t="str">
        <x:v>Contingency</x:v>
      </x:c>
      <x:c r="B14" s="40" t="n">
        <x:v>15</x:v>
      </x:c>
      <x:c r="C14" s="11" t="str">
        <x:v>lakh</x:v>
      </x:c>
      <x:c r="D14" s="11" t="str">
        <x:v>Contingency</x:v>
      </x:c>
    </x:row>
    <x:row r="15">
      <x:c r="A15" s="34" t="str">
        <x:v>Western classical music instruments</x:v>
      </x:c>
      <x:c r="B15" s="75" t="n">
        <x:v>18</x:v>
      </x:c>
      <x:c r="C15" s="11" t="str">
        <x:v>lakh</x:v>
      </x:c>
      <x:c r="D15" s="11" t="str">
        <x:v>Digital pianos/keyboards, violin/guitar sets, stands, storage</x:v>
      </x:c>
    </x:row>
    <x:row r="16">
      <x:c r="A16" s="11" t="str">
        <x:v>Painting and drawing studio fit-out</x:v>
      </x:c>
      <x:c r="B16" s="72" t="n">
        <x:v>8</x:v>
      </x:c>
      <x:c r="C16" s="11" t="str">
        <x:v>lakh</x:v>
      </x:c>
      <x:c r="D16" s="11" t="str">
        <x:v>Easels, tables, drying racks, art storage</x:v>
      </x:c>
    </x:row>
    <x:row r="17">
      <x:c r="A17" s="11" t="str">
        <x:v>Pottery / clay equipment</x:v>
      </x:c>
      <x:c r="B17" s="72" t="n">
        <x:v>10</x:v>
      </x:c>
      <x:c r="C17" s="11" t="str">
        <x:v>lakh</x:v>
      </x:c>
      <x:c r="D17" s="11" t="str">
        <x:v>Portable wheels, kiln access deposit/partner tools, clay tools</x:v>
      </x:c>
    </x:row>
    <x:row r="18">
      <x:c r="A18" s="11" t="str">
        <x:v>Carpentry / maker safe-tool kit</x:v>
      </x:c>
      <x:c r="B18" s="72" t="n">
        <x:v>12</x:v>
      </x:c>
      <x:c r="C18" s="11" t="str">
        <x:v>lakh</x:v>
      </x:c>
      <x:c r="D18" s="11" t="str">
        <x:v>Child-safe benches, hand tools, clamps, PPE, dust control</x:v>
      </x:c>
    </x:row>
    <x:row r="19">
      <x:c r="A19" s="11" t="str">
        <x:v>Cooking / culinary studio fit-out</x:v>
      </x:c>
      <x:c r="B19" s="72" t="n">
        <x:v>14</x:v>
      </x:c>
      <x:c r="C19" s="11" t="str">
        <x:v>lakh</x:v>
      </x:c>
      <x:c r="D19" s="11" t="str">
        <x:v>Induction, oven, prep tables, storage, safety gear</x:v>
      </x:c>
    </x:row>
    <x:row r="20">
      <x:c r="A20" s="11" t="str">
        <x:v>Performance arts audio / stage kit</x:v>
      </x:c>
      <x:c r="B20" s="72" t="n">
        <x:v>8</x:v>
      </x:c>
      <x:c r="C20" s="11" t="str">
        <x:v>lakh</x:v>
      </x:c>
      <x:c r="D20" s="11" t="str">
        <x:v>PA, microphones, lights, portable stage</x:v>
      </x:c>
    </x:row>
    <x:row r="21">
      <x:c r="A21" s="11" t="str">
        <x:v>Media / podcast / photography kit</x:v>
      </x:c>
      <x:c r="B21" s="72" t="n">
        <x:v>8</x:v>
      </x:c>
      <x:c r="C21" s="11" t="str">
        <x:v>lakh</x:v>
      </x:c>
      <x:c r="D21" s="11" t="str">
        <x:v>Cameras, tripod, mics, editing stations</x:v>
      </x:c>
    </x:row>
    <x:row r="22">
      <x:c r="A22" s="11" t="str">
        <x:v>Robotics / coding / AI studio kits</x:v>
      </x:c>
      <x:c r="B22" s="72" t="n">
        <x:v>12</x:v>
      </x:c>
      <x:c r="C22" s="11" t="str">
        <x:v>lakh</x:v>
      </x:c>
      <x:c r="D22" s="11" t="str">
        <x:v>Robotics kits, laptops/tablets allocation, sensors</x:v>
      </x:c>
    </x:row>
    <x:row r="23">
      <x:c r="A23" s="11" t="str">
        <x:v>Studio safety / PPE / storage</x:v>
      </x:c>
      <x:c r="B23" s="72" t="n">
        <x:v>5</x:v>
      </x:c>
      <x:c r="C23" s="11" t="str">
        <x:v>lakh</x:v>
      </x:c>
      <x:c r="D23" s="11" t="str">
        <x:v>Aprons, goggles, first aid, lockable storage</x:v>
      </x:c>
    </x:row>
    <x:row r="24">
      <x:c r="A24" s="11" t="str">
        <x:v>Arts launch events and exhibitions</x:v>
      </x:c>
      <x:c r="B24" s="72" t="n">
        <x:v>5</x:v>
      </x:c>
      <x:c r="C24" s="11" t="str">
        <x:v>lakh</x:v>
      </x:c>
      <x:c r="D24" s="11" t="str">
        <x:v>Showcase setup and marketing</x:v>
      </x:c>
    </x:row>
    <x:row r="25">
      <x:c r="A25" s="70" t="str">
        <x:v>TOTAL CAPEX</x:v>
      </x:c>
      <x:c r="B25" s="77" t="n">
        <x:f>SUM(B2:B24)</x:f>
        <x:v>300</x:v>
      </x:c>
      <x:c r="C25" s="11" t="str"/>
      <x:c r="D25" s="11" t="str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2.6299991607666" hidden="0" customWidth="1"/>
    <x:col min="2" max="2" width="37" hidden="0" customWidth="1"/>
    <x:col min="3" max="3" width="12.630000114440918" hidden="0" customWidth="1"/>
    <x:col min="4" max="4" width="7.630000114440918" hidden="0" customWidth="1"/>
    <x:col min="5" max="5" width="16.1299991607666" hidden="0" customWidth="1"/>
    <x:col min="6" max="6" width="46.630001068115234" hidden="0" customWidth="1"/>
  </x:cols>
  <x:sheetData>
    <x:row r="1">
      <x:c r="A1" s="10" t="str">
        <x:v>Cost Class</x:v>
      </x:c>
      <x:c r="B1" s="10" t="str">
        <x:v>Cost Item</x:v>
      </x:c>
      <x:c r="C1" s="10" t="str">
        <x:v>Annual Rs. Lakh</x:v>
      </x:c>
      <x:c r="D1" s="10" t="str">
        <x:v>Unit</x:v>
      </x:c>
      <x:c r="E1" s="10" t="str">
        <x:v>Basis</x:v>
      </x:c>
      <x:c r="F1" s="10" t="str">
        <x:v>Note</x:v>
      </x:c>
    </x:row>
    <x:row r="2">
      <x:c r="A2" s="11" t="str">
        <x:v>Lease / School Revenue Share</x:v>
      </x:c>
      <x:c r="B2" s="11" t="str">
        <x:v>Lease / school revenue share</x:v>
      </x:c>
      <x:c r="C2" s="40" t="n">
        <x:v>24</x:v>
      </x:c>
      <x:c r="D2" s="11" t="str">
        <x:v>lakh/year</x:v>
      </x:c>
      <x:c r="E2" s="11" t="str">
        <x:v>Assumption</x:v>
      </x:c>
      <x:c r="F2" s="11" t="str">
        <x:v>Can be fixed rent or revenue share</x:v>
      </x:c>
    </x:row>
    <x:row r="3">
      <x:c r="A3" s="11" t="str">
        <x:v>Direct Operating</x:v>
      </x:c>
      <x:c r="B3" s="11" t="str">
        <x:v>Food/snacks for after-school</x:v>
      </x:c>
      <x:c r="C3" s="40" t="n">
        <x:v>18</x:v>
      </x:c>
      <x:c r="D3" s="11" t="str">
        <x:v>lakh/year</x:v>
      </x:c>
      <x:c r="E3" s="11" t="str">
        <x:v>Assumption</x:v>
      </x:c>
      <x:c r="F3" s="11" t="str">
        <x:v>Scales with children</x:v>
      </x:c>
    </x:row>
    <x:row r="4">
      <x:c r="A4" s="11" t="str">
        <x:v>Direct Operating</x:v>
      </x:c>
      <x:c r="B4" s="11" t="str">
        <x:v>Transport fuel / maintenance</x:v>
      </x:c>
      <x:c r="C4" s="40" t="n">
        <x:v>12</x:v>
      </x:c>
      <x:c r="D4" s="11" t="str">
        <x:v>lakh/year</x:v>
      </x:c>
      <x:c r="E4" s="11" t="str">
        <x:v>Assumption</x:v>
      </x:c>
      <x:c r="F4" s="11" t="str">
        <x:v>Optional routes</x:v>
      </x:c>
    </x:row>
    <x:row r="5">
      <x:c r="A5" s="11" t="str">
        <x:v>Direct Operating</x:v>
      </x:c>
      <x:c r="B5" s="11" t="str">
        <x:v>Sports consumables and equipment replacement</x:v>
      </x:c>
      <x:c r="C5" s="40" t="n">
        <x:v>8</x:v>
      </x:c>
      <x:c r="D5" s="11" t="str">
        <x:v>lakh/year</x:v>
      </x:c>
      <x:c r="E5" s="11" t="str">
        <x:v>Assumption</x:v>
      </x:c>
      <x:c r="F5" s="11" t="str">
        <x:v>Balls, nets, cones, sticks</x:v>
      </x:c>
    </x:row>
    <x:row r="6">
      <x:c r="A6" s="11" t="str">
        <x:v>Direct Operating</x:v>
      </x:c>
      <x:c r="B6" s="11" t="str">
        <x:v>Academic materials and software</x:v>
      </x:c>
      <x:c r="C6" s="40" t="n">
        <x:v>3</x:v>
      </x:c>
      <x:c r="D6" s="11" t="str">
        <x:v>lakh/year</x:v>
      </x:c>
      <x:c r="E6" s="11" t="str">
        <x:v>Assumption</x:v>
      </x:c>
      <x:c r="F6" s="11" t="str">
        <x:v>Worksheets/STEM/tech</x:v>
      </x:c>
    </x:row>
    <x:row r="7">
      <x:c r="A7" s="11" t="str">
        <x:v>Direct Operating</x:v>
      </x:c>
      <x:c r="B7" s="11" t="str">
        <x:v>Ground maintenance and marking</x:v>
      </x:c>
      <x:c r="C7" s="40" t="n">
        <x:v>8</x:v>
      </x:c>
      <x:c r="D7" s="11" t="str">
        <x:v>lakh/year</x:v>
      </x:c>
      <x:c r="E7" s="11" t="str">
        <x:v>Assumption</x:v>
      </x:c>
      <x:c r="F7" s="11" t="str">
        <x:v>Field upkeep</x:v>
      </x:c>
    </x:row>
    <x:row r="8">
      <x:c r="A8" s="11" t="str">
        <x:v>Direct Operating</x:v>
      </x:c>
      <x:c r="B8" s="11" t="str">
        <x:v>Utilities / internet / power share</x:v>
      </x:c>
      <x:c r="C8" s="40" t="n">
        <x:v>6</x:v>
      </x:c>
      <x:c r="D8" s="11" t="str">
        <x:v>lakh/year</x:v>
      </x:c>
      <x:c r="E8" s="11" t="str">
        <x:v>Assumption</x:v>
      </x:c>
      <x:c r="F8" s="11" t="str">
        <x:v>School lease terms</x:v>
      </x:c>
    </x:row>
    <x:row r="9">
      <x:c r="A9" s="11" t="str">
        <x:v>Direct Operating</x:v>
      </x:c>
      <x:c r="B9" s="11" t="str">
        <x:v>Specialist partner venue fees</x:v>
      </x:c>
      <x:c r="C9" s="40" t="n">
        <x:v>8</x:v>
      </x:c>
      <x:c r="D9" s="11" t="str">
        <x:v>lakh/year</x:v>
      </x:c>
      <x:c r="E9" s="11" t="str">
        <x:v>Assumption</x:v>
      </x:c>
      <x:c r="F9" s="11" t="str">
        <x:v>Water/equestrian/etc.</x:v>
      </x:c>
    </x:row>
    <x:row r="10">
      <x:c r="A10" s="11" t="str">
        <x:v>Direct Operating</x:v>
      </x:c>
      <x:c r="B10" s="11" t="str">
        <x:v>Events / leagues / referees</x:v>
      </x:c>
      <x:c r="C10" s="40" t="n">
        <x:v>6</x:v>
      </x:c>
      <x:c r="D10" s="11" t="str">
        <x:v>lakh/year</x:v>
      </x:c>
      <x:c r="E10" s="11" t="str">
        <x:v>Assumption</x:v>
      </x:c>
      <x:c r="F10" s="11" t="str">
        <x:v>Tournaments</x:v>
      </x:c>
    </x:row>
    <x:row r="11">
      <x:c r="A11" s="11" t="str">
        <x:v>Overhead</x:v>
      </x:c>
      <x:c r="B11" s="11" t="str">
        <x:v>Marketing and admissions</x:v>
      </x:c>
      <x:c r="C11" s="40" t="n">
        <x:v>12</x:v>
      </x:c>
      <x:c r="D11" s="11" t="str">
        <x:v>lakh/year</x:v>
      </x:c>
      <x:c r="E11" s="11" t="str">
        <x:v>Assumption</x:v>
      </x:c>
      <x:c r="F11" s="11" t="str">
        <x:v>Local catchment</x:v>
      </x:c>
    </x:row>
    <x:row r="12">
      <x:c r="A12" s="11" t="str">
        <x:v>Overhead</x:v>
      </x:c>
      <x:c r="B12" s="11" t="str">
        <x:v>Technology / CRM / booking / app</x:v>
      </x:c>
      <x:c r="C12" s="40" t="n">
        <x:v>4</x:v>
      </x:c>
      <x:c r="D12" s="11" t="str">
        <x:v>lakh/year</x:v>
      </x:c>
      <x:c r="E12" s="11" t="str">
        <x:v>Assumption</x:v>
      </x:c>
      <x:c r="F12" s="11" t="str">
        <x:v>Central platform allocation</x:v>
      </x:c>
    </x:row>
    <x:row r="13">
      <x:c r="A13" s="11" t="str">
        <x:v>Overhead</x:v>
      </x:c>
      <x:c r="B13" s="11" t="str">
        <x:v>Security systems AMC / access control / CCTV</x:v>
      </x:c>
      <x:c r="C13" s="40" t="n">
        <x:v>4</x:v>
      </x:c>
      <x:c r="D13" s="11" t="str">
        <x:v>lakh/year</x:v>
      </x:c>
      <x:c r="E13" s="11" t="str">
        <x:v>S10/Assumption</x:v>
      </x:c>
      <x:c r="F13" s="11" t="str">
        <x:v>Device maintenance</x:v>
      </x:c>
    </x:row>
    <x:row r="14">
      <x:c r="A14" s="11" t="str">
        <x:v>Overhead</x:v>
      </x:c>
      <x:c r="B14" s="11" t="str">
        <x:v>Insurance</x:v>
      </x:c>
      <x:c r="C14" s="40" t="n">
        <x:v>5</x:v>
      </x:c>
      <x:c r="D14" s="11" t="str">
        <x:v>lakh/year</x:v>
      </x:c>
      <x:c r="E14" s="11" t="str">
        <x:v>Assumption</x:v>
      </x:c>
      <x:c r="F14" s="11" t="str">
        <x:v>Broker quote required</x:v>
      </x:c>
    </x:row>
    <x:row r="15">
      <x:c r="A15" s="11" t="str">
        <x:v>Overhead</x:v>
      </x:c>
      <x:c r="B15" s="11" t="str">
        <x:v>Legal / audit / compliance</x:v>
      </x:c>
      <x:c r="C15" s="40" t="n">
        <x:v>4</x:v>
      </x:c>
      <x:c r="D15" s="11" t="str">
        <x:v>lakh/year</x:v>
      </x:c>
      <x:c r="E15" s="11" t="str">
        <x:v>Assumption</x:v>
      </x:c>
      <x:c r="F15" s="11" t="str">
        <x:v>Entity and contracts</x:v>
      </x:c>
    </x:row>
    <x:row r="16">
      <x:c r="A16" s="11" t="str">
        <x:v>Overhead</x:v>
      </x:c>
      <x:c r="B16" s="11" t="str">
        <x:v>Housekeeping supplies / waste / pest control</x:v>
      </x:c>
      <x:c r="C16" s="40" t="n">
        <x:v>3</x:v>
      </x:c>
      <x:c r="D16" s="11" t="str">
        <x:v>lakh/year</x:v>
      </x:c>
      <x:c r="E16" s="11" t="str">
        <x:v>Assumption</x:v>
      </x:c>
      <x:c r="F16" s="11" t="str">
        <x:v>Consumables</x:v>
      </x:c>
    </x:row>
    <x:row r="17">
      <x:c r="A17" s="11" t="str">
        <x:v>Overhead</x:v>
      </x:c>
      <x:c r="B17" s="11" t="str">
        <x:v>Training and safeguarding workshops</x:v>
      </x:c>
      <x:c r="C17" s="40" t="n">
        <x:v>2</x:v>
      </x:c>
      <x:c r="D17" s="11" t="str">
        <x:v>lakh/year</x:v>
      </x:c>
      <x:c r="E17" s="11" t="str">
        <x:v>S10/Assumption</x:v>
      </x:c>
      <x:c r="F17" s="11" t="str">
        <x:v>Mandatory refreshers</x:v>
      </x:c>
    </x:row>
    <x:row r="18">
      <x:c r="A18" s="11" t="str">
        <x:v>Overhead</x:v>
      </x:c>
      <x:c r="B18" s="11" t="str">
        <x:v>Central management allocation</x:v>
      </x:c>
      <x:c r="C18" s="40" t="n">
        <x:v>12</x:v>
      </x:c>
      <x:c r="D18" s="11" t="str">
        <x:v>lakh/year</x:v>
      </x:c>
      <x:c r="E18" s="11" t="str">
        <x:v>Assumption</x:v>
      </x:c>
      <x:c r="F18" s="11" t="str">
        <x:v>HQ shared services</x:v>
      </x:c>
    </x:row>
    <x:row r="19">
      <x:c r="A19" s="11" t="str">
        <x:v>Overhead</x:v>
      </x:c>
      <x:c r="B19" s="11" t="str">
        <x:v>Contingency</x:v>
      </x:c>
      <x:c r="C19" s="40" t="n">
        <x:v>8</x:v>
      </x:c>
      <x:c r="D19" s="11" t="str">
        <x:v>lakh/year</x:v>
      </x:c>
      <x:c r="E19" s="11" t="str">
        <x:v>Assumption</x:v>
      </x:c>
      <x:c r="F19" s="11" t="str">
        <x:v>Operating reserve</x:v>
      </x:c>
    </x:row>
    <x:row r="20">
      <x:c r="A20" s="11" t="str">
        <x:v>Direct Operating</x:v>
      </x:c>
      <x:c r="B20" s="11" t="str">
        <x:v>Arts consumables - painting/craft/pottery</x:v>
      </x:c>
      <x:c r="C20" s="72" t="n">
        <x:v>9</x:v>
      </x:c>
      <x:c r="D20" s="11" t="str">
        <x:v>lakh/year</x:v>
      </x:c>
      <x:c r="E20" s="11" t="str">
        <x:v>S24/S25/Assumption</x:v>
      </x:c>
      <x:c r="F20" s="11" t="str">
        <x:v>Paint, paper, clay, glazes, craft materials</x:v>
      </x:c>
    </x:row>
    <x:row r="21">
      <x:c r="A21" s="11" t="str">
        <x:v>Direct Operating</x:v>
      </x:c>
      <x:c r="B21" s="11" t="str">
        <x:v>Music instrument maintenance / tuning</x:v>
      </x:c>
      <x:c r="C21" s="72" t="n">
        <x:v>2.5</x:v>
      </x:c>
      <x:c r="D21" s="11" t="str">
        <x:v>lakh/year</x:v>
      </x:c>
      <x:c r="E21" s="11" t="str">
        <x:v>Assumption</x:v>
      </x:c>
      <x:c r="F21" s="11" t="str">
        <x:v>Repairs, strings, tuning</x:v>
      </x:c>
    </x:row>
    <x:row r="22">
      <x:c r="A22" s="11" t="str">
        <x:v>Direct Operating</x:v>
      </x:c>
      <x:c r="B22" s="11" t="str">
        <x:v>Cooking studio ingredients and hygiene</x:v>
      </x:c>
      <x:c r="C22" s="72" t="n">
        <x:v>6</x:v>
      </x:c>
      <x:c r="D22" s="11" t="str">
        <x:v>lakh/year</x:v>
      </x:c>
      <x:c r="E22" s="11" t="str">
        <x:v>S14/Assumption</x:v>
      </x:c>
      <x:c r="F22" s="11" t="str">
        <x:v>Ingredients, disposables, sanitation</x:v>
      </x:c>
    </x:row>
    <x:row r="23">
      <x:c r="A23" s="11" t="str">
        <x:v>Direct Operating</x:v>
      </x:c>
      <x:c r="B23" s="11" t="str">
        <x:v>Carpentry/maker consumables and PPE</x:v>
      </x:c>
      <x:c r="C23" s="72" t="n">
        <x:v>4</x:v>
      </x:c>
      <x:c r="D23" s="11" t="str">
        <x:v>lakh/year</x:v>
      </x:c>
      <x:c r="E23" s="11" t="str">
        <x:v>S26/S27/Assumption</x:v>
      </x:c>
      <x:c r="F23" s="11" t="str">
        <x:v>Wood, fasteners, blades, PPE</x:v>
      </x:c>
    </x:row>
    <x:row r="24">
      <x:c r="A24" s="11" t="str">
        <x:v>Direct Operating</x:v>
      </x:c>
      <x:c r="B24" s="11" t="str">
        <x:v>Arts showcases, recitals and exhibitions</x:v>
      </x:c>
      <x:c r="C24" s="72" t="n">
        <x:v>4.5</x:v>
      </x:c>
      <x:c r="D24" s="11" t="str">
        <x:v>lakh/year</x:v>
      </x:c>
      <x:c r="E24" s="11" t="str">
        <x:v>S24/Assumption</x:v>
      </x:c>
      <x:c r="F24" s="11" t="str">
        <x:v>Term shows and exhibitions</x:v>
      </x:c>
    </x:row>
    <x:row r="25">
      <x:c r="A25" s="11" t="str">
        <x:v>Overhead</x:v>
      </x:c>
      <x:c r="B25" s="11" t="str">
        <x:v>Arts studio safety audit / specialist training</x:v>
      </x:c>
      <x:c r="C25" s="72" t="n">
        <x:v>2</x:v>
      </x:c>
      <x:c r="D25" s="11" t="str">
        <x:v>lakh/year</x:v>
      </x:c>
      <x:c r="E25" s="11" t="str">
        <x:v>S17/S26/Assumption</x:v>
      </x:c>
      <x:c r="F25" s="11" t="str">
        <x:v>Tool/fire/food safety refreshers</x:v>
      </x:c>
    </x:row>
    <x:row r="26">
      <x:c r="A26" s="11" t="str">
        <x:v>Payroll</x:v>
      </x:c>
      <x:c r="B26" s="11" t="str">
        <x:v>Loaded payroll total</x:v>
      </x:c>
      <x:c r="C26" s="25" t="n">
        <x:f>Staffing!H34</x:f>
        <x:v>272.0843999999999</x:v>
      </x:c>
      <x:c r="D26" s="11" t="str">
        <x:v>lakh/year</x:v>
      </x:c>
      <x:c r="E26" s="11" t="str">
        <x:v>Staffing model</x:v>
      </x:c>
      <x:c r="F26" s="11" t="str">
        <x:v>All manpower incl tutors/coaches/security/housekeeping/arts</x:v>
      </x:c>
    </x:row>
  </x:sheetData>
  <x:pageMargins left="0.7" right="0.7" top="0.75" bottom="0.75" header="0.3" footer="0.3"/>
  <x:drawing xmlns:r="http://schemas.openxmlformats.org/officeDocument/2006/relationships" r:id="Rfc5b65eb2d654a3c"/>
</x:worksheet>
</file>

<file path=xl/worksheets/sheet10.xml><?xml version="1.0" encoding="utf-8"?>
<x:worksheet xmlns:x="http://schemas.openxmlformats.org/spreadsheetml/2006/main">
  <x:sheetFormatPr defaultRowHeight="15"/>
  <x:cols>
    <x:col min="1" max="1" width="17.8799991607666" hidden="0" customWidth="1"/>
    <x:col min="2" max="2" width="65" hidden="0" customWidth="1"/>
    <x:col min="3" max="3" width="13.630000114440918" hidden="0" customWidth="1"/>
    <x:col min="4" max="4" width="28" hidden="0" customWidth="1"/>
  </x:cols>
  <x:sheetData>
    <x:row r="1">
      <x:c r="A1" s="10" t="str">
        <x:v>Protocol</x:v>
      </x:c>
      <x:c r="B1" s="10" t="str">
        <x:v>Satellite Standard</x:v>
      </x:c>
      <x:c r="C1" s="10" t="str">
        <x:v>Evidence</x:v>
      </x:c>
      <x:c r="D1" s="10" t="str">
        <x:v>Owner / Frequency</x:v>
      </x:c>
    </x:row>
    <x:row r="2">
      <x:c r="A2" s="11" t="str">
        <x:v>School MoU</x:v>
      </x:c>
      <x:c r="B2" s="11" t="str">
        <x:v>Lease/revenue-share MoU to state allowed hours, zones, liability, safety, branding and revenue split.</x:v>
      </x:c>
      <x:c r="C2" s="11" t="str">
        <x:v>Legal/assumption</x:v>
      </x:c>
      <x:c r="D2" s="11" t="str">
        <x:v>Before launch</x:v>
      </x:c>
    </x:row>
    <x:row r="3">
      <x:c r="A3" s="11" t="str">
        <x:v>Staff verification</x:v>
      </x:c>
      <x:c r="B3" s="11" t="str">
        <x:v>Background/police verification for all staff and contractors with child contact.</x:v>
      </x:c>
      <x:c r="C3" s="11" t="str">
        <x:v>S10</x:v>
      </x:c>
      <x:c r="D3" s="11" t="str">
        <x:v>Before joining + annual refresh</x:v>
      </x:c>
    </x:row>
    <x:row r="4">
      <x:c r="A4" s="11" t="str">
        <x:v>PSARA security</x:v>
      </x:c>
      <x:c r="B4" s="11" t="str">
        <x:v>Use PSARA-compliant / licensed security agency where outsourced.</x:v>
      </x:c>
      <x:c r="C4" s="11" t="str">
        <x:v>S12/S13</x:v>
      </x:c>
      <x:c r="D4" s="11" t="str">
        <x:v>Contract validation</x:v>
      </x:c>
    </x:row>
    <x:row r="5">
      <x:c r="A5" s="11" t="str">
        <x:v>Gate control</x:v>
      </x:c>
      <x:c r="B5" s="11" t="str">
        <x:v>Single controlled entry for programme; visitor log; school handover protocol.</x:v>
      </x:c>
      <x:c r="C5" s="11" t="str">
        <x:v>S10</x:v>
      </x:c>
      <x:c r="D5" s="11" t="str">
        <x:v>Daily</x:v>
      </x:c>
    </x:row>
    <x:row r="6">
      <x:c r="A6" s="11" t="str">
        <x:v>Child pickup</x:v>
      </x:c>
      <x:c r="B6" s="11" t="str">
        <x:v>Approved pickup list; QR/OTP/photo match; late pickup escalation.</x:v>
      </x:c>
      <x:c r="C6" s="11" t="str">
        <x:v>Campus protocol</x:v>
      </x:c>
      <x:c r="D6" s="11" t="str">
        <x:v>Every departure</x:v>
      </x:c>
    </x:row>
    <x:row r="7">
      <x:c r="A7" s="11" t="str">
        <x:v>CCTV</x:v>
      </x:c>
      <x:c r="B7" s="11" t="str">
        <x:v>Coverage of gates, corridors, fields, common areas; no private areas; retention policy.</x:v>
      </x:c>
      <x:c r="C7" s="11" t="str">
        <x:v>S10</x:v>
      </x:c>
      <x:c r="D7" s="11" t="str">
        <x:v>24/7</x:v>
      </x:c>
    </x:row>
    <x:row r="8">
      <x:c r="A8" s="11" t="str">
        <x:v>Female safety coverage</x:v>
      </x:c>
      <x:c r="B8" s="11" t="str">
        <x:v>Female officer/staff during child peak hours and girls' zones.</x:v>
      </x:c>
      <x:c r="C8" s="11" t="str">
        <x:v>S10</x:v>
      </x:c>
      <x:c r="D8" s="11" t="str">
        <x:v>Daily</x:v>
      </x:c>
    </x:row>
    <x:row r="9">
      <x:c r="A9" s="11" t="str">
        <x:v>Medical</x:v>
      </x:c>
      <x:c r="B9" s="11" t="str">
        <x:v>First-aid room, trained nurse, emergency contacts, hospital tie-up, incident log.</x:v>
      </x:c>
      <x:c r="C9" s="11" t="str">
        <x:v>S10</x:v>
      </x:c>
      <x:c r="D9" s="11" t="str">
        <x:v>Daily</x:v>
      </x:c>
    </x:row>
    <x:row r="10">
      <x:c r="A10" s="11" t="str">
        <x:v>Fire/emergency</x:v>
      </x:c>
      <x:c r="B10" s="11" t="str">
        <x:v>Evacuation map, assembly point, extinguishers, drills, severe weather protocol.</x:v>
      </x:c>
      <x:c r="C10" s="11" t="str">
        <x:v>S10/S11</x:v>
      </x:c>
      <x:c r="D10" s="11" t="str">
        <x:v>Quarterly drills</x:v>
      </x:c>
    </x:row>
    <x:row r="11">
      <x:c r="A11" s="11" t="str">
        <x:v>Transport</x:v>
      </x:c>
      <x:c r="B11" s="11" t="str">
        <x:v>Verified drivers/attendants, GPS, child attendance, handover record.</x:v>
      </x:c>
      <x:c r="C11" s="11" t="str">
        <x:v>S10</x:v>
      </x:c>
      <x:c r="D11" s="11" t="str">
        <x:v>Every route</x:v>
      </x:c>
    </x:row>
    <x:row r="12">
      <x:c r="A12" s="11" t="str">
        <x:v>Safeguarding</x:v>
      </x:c>
      <x:c r="B12" s="11" t="str">
        <x:v>Two-adult/observable spaces rule, child protection training, incident escalation.</x:v>
      </x:c>
      <x:c r="C12" s="11" t="str">
        <x:v>S10</x:v>
      </x:c>
      <x:c r="D12" s="11" t="str">
        <x:v>Ongoing</x:v>
      </x:c>
    </x:row>
    <x:row r="13">
      <x:c r="A13" s="11" t="str">
        <x:v>Data/privacy</x:v>
      </x:c>
      <x:c r="B13" s="11" t="str">
        <x:v>Role-based access to attendance, child records and CCTV.</x:v>
      </x:c>
      <x:c r="C13" s="11" t="str">
        <x:v>Campus protocol</x:v>
      </x:c>
      <x:c r="D13" s="11" t="str">
        <x:v>Ongoing</x:v>
      </x:c>
    </x:row>
    <x:row r="14">
      <x:c r="A14" s="11" t="str">
        <x:v>Vendor access</x:v>
      </x:c>
      <x:c r="B14" s="11" t="str">
        <x:v>Restricted vendor hours and escorted access to child zones.</x:v>
      </x:c>
      <x:c r="C14" s="11" t="str">
        <x:v>Campus protocol</x:v>
      </x:c>
      <x:c r="D14" s="11" t="str">
        <x:v>Every visit</x:v>
      </x:c>
    </x:row>
    <x:row r="15">
      <x:c r="A15" s="11" t="str">
        <x:v>Incident command</x:v>
      </x:c>
      <x:c r="B15" s="11" t="str">
        <x:v>Named incident commander, escalation tree, parent and police notification triggers.</x:v>
      </x:c>
      <x:c r="C15" s="11" t="str">
        <x:v>S10/S11</x:v>
      </x:c>
      <x:c r="D15" s="11" t="str">
        <x:v>Drill + incident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8.1299991607666" hidden="0" customWidth="1"/>
    <x:col min="2" max="2" width="6.630000114440918" hidden="0" customWidth="1"/>
    <x:col min="3" max="3" width="5.880000114440918" hidden="0" customWidth="1"/>
    <x:col min="4" max="4" width="5.630000114440918" hidden="0" customWidth="1"/>
    <x:col min="5" max="5" width="4.75" hidden="0" customWidth="1"/>
    <x:col min="6" max="6" width="5.130000114440918" hidden="0" customWidth="1"/>
    <x:col min="7" max="7" width="5.130000114440918" hidden="0" customWidth="1"/>
    <x:col min="8" max="8" width="5.130000114440918" hidden="0" customWidth="1"/>
    <x:col min="9" max="9" width="5.130000114440918" hidden="0" customWidth="1"/>
    <x:col min="10" max="10" width="5.130000114440918" hidden="0" customWidth="1"/>
    <x:col min="11" max="11" width="5.130000114440918" hidden="0" customWidth="1"/>
  </x:cols>
  <x:sheetData>
    <x:row r="1">
      <x:c r="A1" s="5" t="str">
        <x:v>Metric</x:v>
      </x:c>
      <x:c r="B1" s="5" t="str">
        <x:v>Y1</x:v>
      </x:c>
      <x:c r="C1" s="5" t="str">
        <x:v>Y2</x:v>
      </x:c>
      <x:c r="D1" s="5" t="str">
        <x:v>Y3</x:v>
      </x:c>
      <x:c r="E1" s="5" t="str">
        <x:v>Y4</x:v>
      </x:c>
      <x:c r="F1" s="5" t="str">
        <x:v>Y5</x:v>
      </x:c>
      <x:c r="G1" s="5" t="str">
        <x:v>Y6</x:v>
      </x:c>
      <x:c r="H1" s="5" t="str">
        <x:v>Y7</x:v>
      </x:c>
      <x:c r="I1" s="5" t="str">
        <x:v>Y8</x:v>
      </x:c>
      <x:c r="J1" s="5" t="str">
        <x:v>Y9</x:v>
      </x:c>
      <x:c r="K1" s="5" t="str">
        <x:v>Y10</x:v>
      </x:c>
    </x:row>
    <x:row r="2">
      <x:c r="A2" t="str">
        <x:v>Revenue Rs. Lakh</x:v>
      </x:c>
      <x:c r="B2" s="73" t="n">
        <x:v>110</x:v>
      </x:c>
      <x:c r="C2" s="73" t="n">
        <x:v>225</x:v>
      </x:c>
      <x:c r="D2" s="73" t="n">
        <x:v>375</x:v>
      </x:c>
      <x:c r="E2" s="73" t="n">
        <x:v>520</x:v>
      </x:c>
      <x:c r="F2" s="73" t="n">
        <x:v>620</x:v>
      </x:c>
      <x:c r="G2" s="73" t="n">
        <x:v>675</x:v>
      </x:c>
      <x:c r="H2" s="73" t="n">
        <x:v>720</x:v>
      </x:c>
      <x:c r="I2" s="73" t="n">
        <x:v>765</x:v>
      </x:c>
      <x:c r="J2" s="73" t="n">
        <x:v>810</x:v>
      </x:c>
      <x:c r="K2" s="73" t="n">
        <x:v>855</x:v>
      </x:c>
    </x:row>
    <x:row r="3">
      <x:c r="A3" t="str">
        <x:v>Operating Cost Rs. Lakh</x:v>
      </x:c>
      <x:c r="B3" s="73" t="n">
        <x:v>232</x:v>
      </x:c>
      <x:c r="C3" s="73" t="n">
        <x:v>308</x:v>
      </x:c>
      <x:c r="D3" s="73" t="n">
        <x:v>385</x:v>
      </x:c>
      <x:c r="E3" s="73" t="n">
        <x:v>445</x:v>
      </x:c>
      <x:c r="F3" s="73" t="n">
        <x:v>480</x:v>
      </x:c>
      <x:c r="G3" s="73" t="n">
        <x:v>503</x:v>
      </x:c>
      <x:c r="H3" s="73" t="n">
        <x:v>525</x:v>
      </x:c>
      <x:c r="I3" s="73" t="n">
        <x:v>547</x:v>
      </x:c>
      <x:c r="J3" s="73" t="n">
        <x:v>570</x:v>
      </x:c>
      <x:c r="K3" s="73" t="n">
        <x:v>593</x:v>
      </x:c>
    </x:row>
    <x:row r="4">
      <x:c r="A4" t="str">
        <x:v>EBITDA Rs. Lakh</x:v>
      </x:c>
      <x:c r="B4" s="22" t="n">
        <x:f>B2-B3</x:f>
        <x:v>-122</x:v>
      </x:c>
      <x:c r="C4" s="22" t="n">
        <x:f>C2-C3</x:f>
        <x:v>-83</x:v>
      </x:c>
      <x:c r="D4" s="22" t="n">
        <x:f>D2-D3</x:f>
        <x:v>-10</x:v>
      </x:c>
      <x:c r="E4" s="22" t="n">
        <x:f>E2-E3</x:f>
        <x:v>75</x:v>
      </x:c>
      <x:c r="F4" s="22" t="n">
        <x:f>F2-F3</x:f>
        <x:v>140</x:v>
      </x:c>
      <x:c r="G4" s="22" t="n">
        <x:f>G2-G3</x:f>
        <x:v>172</x:v>
      </x:c>
      <x:c r="H4" s="22" t="n">
        <x:f>H2-H3</x:f>
        <x:v>195</x:v>
      </x:c>
      <x:c r="I4" s="22" t="n">
        <x:f>I2-I3</x:f>
        <x:v>218</x:v>
      </x:c>
      <x:c r="J4" s="22" t="n">
        <x:f>J2-J3</x:f>
        <x:v>240</x:v>
      </x:c>
      <x:c r="K4" s="22" t="n">
        <x:f>K2-K3</x:f>
        <x:v>262</x:v>
      </x:c>
    </x:row>
    <x:row r="5">
      <x:c r="A5" t="str">
        <x:v>EBITDA Margin</x:v>
      </x:c>
      <x:c r="B5" s="42" t="n">
        <x:f>B4/B2</x:f>
        <x:v>-1.1090909090909091</x:v>
      </x:c>
      <x:c r="C5" s="42" t="n">
        <x:f>C4/C2</x:f>
        <x:v>-0.3688888888888889</x:v>
      </x:c>
      <x:c r="D5" s="42" t="n">
        <x:f>D4/D2</x:f>
        <x:v>-0.02666666666666667</x:v>
      </x:c>
      <x:c r="E5" s="42" t="n">
        <x:f>E4/E2</x:f>
        <x:v>0.14423076923076922</x:v>
      </x:c>
      <x:c r="F5" s="42" t="n">
        <x:f>F4/F2</x:f>
        <x:v>0.22580645161290322</x:v>
      </x:c>
      <x:c r="G5" s="42" t="n">
        <x:f>G4/G2</x:f>
        <x:v>0.2548148148148148</x:v>
      </x:c>
      <x:c r="H5" s="42" t="n">
        <x:f>H4/H2</x:f>
        <x:v>0.2708333333333333</x:v>
      </x:c>
      <x:c r="I5" s="42" t="n">
        <x:f>I4/I2</x:f>
        <x:v>0.2849673202614379</x:v>
      </x:c>
      <x:c r="J5" s="42" t="n">
        <x:f>J4/J2</x:f>
        <x:v>0.2962962962962963</x:v>
      </x:c>
      <x:c r="K5" s="42" t="n">
        <x:f>K4/K2</x:f>
        <x:v>0.3064327485380117</x:v>
      </x:c>
    </x:row>
  </x:sheetData>
  <x:pageMargins left="0.7" right="0.7" top="0.75" bottom="0.75" header="0.3" footer="0.3"/>
  <x:drawing xmlns:r="http://schemas.openxmlformats.org/officeDocument/2006/relationships" r:id="R9db6eb032ffe4590"/>
</x:worksheet>
</file>

<file path=xl/worksheets/sheet12.xml><?xml version="1.0" encoding="utf-8"?>
<x:worksheet xmlns:x="http://schemas.openxmlformats.org/spreadsheetml/2006/main">
  <x:sheetFormatPr defaultRowHeight="15"/>
  <x:cols>
    <x:col min="1" max="1" width="18.5" hidden="0" customWidth="1"/>
    <x:col min="2" max="2" width="4.880000114440918" hidden="0" customWidth="1"/>
    <x:col min="3" max="3" width="4.880000114440918" hidden="0" customWidth="1"/>
    <x:col min="4" max="4" width="4.880000114440918" hidden="0" customWidth="1"/>
    <x:col min="5" max="5" width="4.75" hidden="0" customWidth="1"/>
    <x:col min="6" max="6" width="4.75" hidden="0" customWidth="1"/>
    <x:col min="7" max="7" width="5.630000114440918" hidden="0" customWidth="1"/>
    <x:col min="8" max="8" width="5.630000114440918" hidden="0" customWidth="1"/>
    <x:col min="9" max="9" width="5.630000114440918" hidden="0" customWidth="1"/>
    <x:col min="10" max="10" width="5.630000114440918" hidden="0" customWidth="1"/>
    <x:col min="11" max="11" width="5.630000114440918" hidden="0" customWidth="1"/>
  </x:cols>
  <x:sheetData>
    <x:row r="1">
      <x:c r="A1" s="5" t="str">
        <x:v>Metric</x:v>
      </x:c>
      <x:c r="B1" s="5" t="str">
        <x:v>Y1</x:v>
      </x:c>
      <x:c r="C1" s="5" t="str">
        <x:v>Y2</x:v>
      </x:c>
      <x:c r="D1" s="5" t="str">
        <x:v>Y3</x:v>
      </x:c>
      <x:c r="E1" s="5" t="str">
        <x:v>Y4</x:v>
      </x:c>
      <x:c r="F1" s="5" t="str">
        <x:v>Y5</x:v>
      </x:c>
      <x:c r="G1" s="5" t="str">
        <x:v>Y6</x:v>
      </x:c>
      <x:c r="H1" s="5" t="str">
        <x:v>Y7</x:v>
      </x:c>
      <x:c r="I1" s="5" t="str">
        <x:v>Y8</x:v>
      </x:c>
      <x:c r="J1" s="5" t="str">
        <x:v>Y9</x:v>
      </x:c>
      <x:c r="K1" s="5" t="str">
        <x:v>Y10</x:v>
      </x:c>
    </x:row>
    <x:row r="2">
      <x:c r="A2" t="str">
        <x:v>Active Satellites</x:v>
      </x:c>
      <x:c r="B2" s="15" t="n">
        <x:v>2</x:v>
      </x:c>
      <x:c r="C2" s="15" t="n">
        <x:v>4</x:v>
      </x:c>
      <x:c r="D2" s="15" t="n">
        <x:v>7</x:v>
      </x:c>
      <x:c r="E2" s="15" t="n">
        <x:v>10</x:v>
      </x:c>
      <x:c r="F2" s="15" t="n">
        <x:v>15</x:v>
      </x:c>
      <x:c r="G2" s="15" t="n">
        <x:v>20</x:v>
      </x:c>
      <x:c r="H2" s="15" t="n">
        <x:v>25</x:v>
      </x:c>
      <x:c r="I2" s="15" t="n">
        <x:v>32</x:v>
      </x:c>
      <x:c r="J2" s="15" t="n">
        <x:v>40</x:v>
      </x:c>
      <x:c r="K2" s="15" t="n">
        <x:v>50</x:v>
      </x:c>
    </x:row>
    <x:row r="3">
      <x:c r="A3" t="str">
        <x:v>Network Revenue Rs. Cr</x:v>
      </x:c>
      <x:c r="B3" s="44" t="n">
        <x:f>'10Y Per Satellite'!B2*B2/100</x:f>
        <x:v>2.2</x:v>
      </x:c>
      <x:c r="C3" s="44" t="n">
        <x:f>'10Y Per Satellite'!C2*C2/100</x:f>
        <x:v>9</x:v>
      </x:c>
      <x:c r="D3" s="44" t="n">
        <x:f>'10Y Per Satellite'!D2*D2/100</x:f>
        <x:v>26.25</x:v>
      </x:c>
      <x:c r="E3" s="44" t="n">
        <x:f>'10Y Per Satellite'!E2*E2/100</x:f>
        <x:v>52</x:v>
      </x:c>
      <x:c r="F3" s="44" t="n">
        <x:f>'10Y Per Satellite'!F2*F2/100</x:f>
        <x:v>93</x:v>
      </x:c>
      <x:c r="G3" s="44" t="n">
        <x:f>'10Y Per Satellite'!G2*G2/100</x:f>
        <x:v>135</x:v>
      </x:c>
      <x:c r="H3" s="44" t="n">
        <x:f>'10Y Per Satellite'!H2*H2/100</x:f>
        <x:v>180</x:v>
      </x:c>
      <x:c r="I3" s="44" t="n">
        <x:f>'10Y Per Satellite'!I2*I2/100</x:f>
        <x:v>244.8</x:v>
      </x:c>
      <x:c r="J3" s="44" t="n">
        <x:f>'10Y Per Satellite'!J2*J2/100</x:f>
        <x:v>324</x:v>
      </x:c>
      <x:c r="K3" s="44" t="n">
        <x:f>'10Y Per Satellite'!K2*K2/100</x:f>
        <x:v>427.5</x:v>
      </x:c>
    </x:row>
    <x:row r="4">
      <x:c r="A4" t="str">
        <x:v>Network EBITDA Rs. Cr</x:v>
      </x:c>
      <x:c r="B4" s="44" t="n">
        <x:f>'10Y Per Satellite'!B4*B2/100</x:f>
        <x:v>-2.44</x:v>
      </x:c>
      <x:c r="C4" s="44" t="n">
        <x:f>'10Y Per Satellite'!C4*C2/100</x:f>
        <x:v>-3.32</x:v>
      </x:c>
      <x:c r="D4" s="44" t="n">
        <x:f>'10Y Per Satellite'!D4*D2/100</x:f>
        <x:v>-0.7</x:v>
      </x:c>
      <x:c r="E4" s="44" t="n">
        <x:f>'10Y Per Satellite'!E4*E2/100</x:f>
        <x:v>7.5</x:v>
      </x:c>
      <x:c r="F4" s="44" t="n">
        <x:f>'10Y Per Satellite'!F4*F2/100</x:f>
        <x:v>21</x:v>
      </x:c>
      <x:c r="G4" s="44" t="n">
        <x:f>'10Y Per Satellite'!G4*G2/100</x:f>
        <x:v>34.4</x:v>
      </x:c>
      <x:c r="H4" s="44" t="n">
        <x:f>'10Y Per Satellite'!H4*H2/100</x:f>
        <x:v>48.75</x:v>
      </x:c>
      <x:c r="I4" s="44" t="n">
        <x:f>'10Y Per Satellite'!I4*I2/100</x:f>
        <x:v>69.76</x:v>
      </x:c>
      <x:c r="J4" s="44" t="n">
        <x:f>'10Y Per Satellite'!J4*J2/100</x:f>
        <x:v>96</x:v>
      </x:c>
      <x:c r="K4" s="44" t="n">
        <x:f>'10Y Per Satellite'!K4*K2/100</x:f>
        <x:v>131</x:v>
      </x:c>
    </x:row>
  </x:sheetData>
  <x:pageMargins left="0.7" right="0.7" top="0.75" bottom="0.75" header="0.3" footer="0.3"/>
  <x:drawing xmlns:r="http://schemas.openxmlformats.org/officeDocument/2006/relationships" r:id="R1cae5e4611aa4298"/>
</x:worksheet>
</file>

<file path=xl/worksheets/sheet13.xml><?xml version="1.0" encoding="utf-8"?>
<x:worksheet xmlns:x="http://schemas.openxmlformats.org/spreadsheetml/2006/main">
  <x:sheetFormatPr defaultRowHeight="15"/>
  <x:cols>
    <x:col min="1" max="1" width="28.75" hidden="0" customWidth="1"/>
    <x:col min="2" max="2" width="6.130000114440918" hidden="0" customWidth="1"/>
    <x:col min="3" max="3" width="10.5" hidden="0" customWidth="1"/>
    <x:col min="4" max="4" width="33.75" hidden="0" customWidth="1"/>
  </x:cols>
  <x:sheetData>
    <x:row r="1">
      <x:c r="A1" s="10" t="str">
        <x:v>Metric</x:v>
      </x:c>
      <x:c r="B1" s="10" t="str">
        <x:v>Value</x:v>
      </x:c>
      <x:c r="C1" s="10" t="str">
        <x:v>Unit</x:v>
      </x:c>
      <x:c r="D1" s="10" t="str">
        <x:v>Formula / Note</x:v>
      </x:c>
      <x:c r="F1" s="5" t="str">
        <x:v>Revenue Rs. Lakh</x:v>
      </x:c>
      <x:c r="G1" s="5" t="str">
        <x:v>Total Cost Rs. Lakh</x:v>
      </x:c>
    </x:row>
    <x:row r="2">
      <x:c r="A2" s="11" t="str">
        <x:v>Fixed annual cost</x:v>
      </x:c>
      <x:c r="B2" s="40" t="n">
        <x:v>350</x:v>
      </x:c>
      <x:c r="C2" s="11" t="str">
        <x:v>Rs. Lakh</x:v>
      </x:c>
      <x:c r="D2" s="11" t="str">
        <x:v>Assumption: payroll + lease + fixed overhead</x:v>
      </x:c>
      <x:c r="F2" t="n">
        <x:v>0</x:v>
      </x:c>
      <x:c r="G2" t="n">
        <x:v>350</x:v>
      </x:c>
    </x:row>
    <x:row r="3">
      <x:c r="A3" s="11" t="str">
        <x:v>Contribution margin</x:v>
      </x:c>
      <x:c r="B3" s="40" t="n">
        <x:v>0.55</x:v>
      </x:c>
      <x:c r="C3" s="11" t="str">
        <x:v>%</x:v>
      </x:c>
      <x:c r="D3" s="11" t="str">
        <x:v>Assumption</x:v>
      </x:c>
      <x:c r="F3" t="n">
        <x:v>100</x:v>
      </x:c>
      <x:c r="G3" t="n">
        <x:v>395</x:v>
      </x:c>
    </x:row>
    <x:row r="4">
      <x:c r="A4" s="11" t="str">
        <x:v>Operating BEP revenue</x:v>
      </x:c>
      <x:c r="B4" s="25" t="n">
        <x:f>B2/B3</x:f>
        <x:v>636.3636363636363</x:v>
      </x:c>
      <x:c r="C4" s="11" t="str">
        <x:v>Rs. Lakh</x:v>
      </x:c>
      <x:c r="D4" s="11" t="str">
        <x:v>Fixed cost / contribution margin</x:v>
      </x:c>
      <x:c r="F4" t="n">
        <x:v>200</x:v>
      </x:c>
      <x:c r="G4" t="n">
        <x:v>440</x:v>
      </x:c>
    </x:row>
    <x:row r="5">
      <x:c r="A5" s="11" t="str">
        <x:v>Monthly blended ARPU</x:v>
      </x:c>
      <x:c r="B5" s="40" t="n">
        <x:v>7000</x:v>
      </x:c>
      <x:c r="C5" s="11" t="str">
        <x:v>Rs/month</x:v>
      </x:c>
      <x:c r="D5" s="11" t="str">
        <x:v>Sports + after-school mix</x:v>
      </x:c>
      <x:c r="F5" t="n">
        <x:v>300</x:v>
      </x:c>
      <x:c r="G5" t="n">
        <x:v>485</x:v>
      </x:c>
    </x:row>
    <x:row r="6">
      <x:c r="A6" s="11" t="str">
        <x:v>Equivalent active memberships at BEP</x:v>
      </x:c>
      <x:c r="B6" s="25" t="n">
        <x:f>B4*100000/(B5*10)</x:f>
        <x:v>909.0909090909089</x:v>
      </x:c>
      <x:c r="C6" s="11" t="str">
        <x:v>members</x:v>
      </x:c>
      <x:c r="D6" s="11" t="str">
        <x:v>10 paid months</x:v>
      </x:c>
      <x:c r="F6" t="n">
        <x:v>400</x:v>
      </x:c>
      <x:c r="G6" t="n">
        <x:v>530</x:v>
      </x:c>
    </x:row>
    <x:row r="7">
      <x:c r="A7" s="11" t="str">
        <x:v>Opening capex</x:v>
      </x:c>
      <x:c r="B7" s="25" t="n">
        <x:f>Capex!B15</x:f>
        <x:v>18</x:v>
      </x:c>
      <x:c r="C7" s="11" t="str">
        <x:v>Rs. Lakh</x:v>
      </x:c>
      <x:c r="D7" s="11" t="str">
        <x:v>Capex sheet</x:v>
      </x:c>
      <x:c r="F7" t="n">
        <x:v>500</x:v>
      </x:c>
      <x:c r="G7" t="n">
        <x:v>575</x:v>
      </x:c>
    </x:row>
    <x:row r="8">
      <x:c r="A8" s="11" t="str">
        <x:v>Payback target EBITDA</x:v>
      </x:c>
      <x:c r="B8" s="25" t="n">
        <x:f>B7/3</x:f>
        <x:v>6</x:v>
      </x:c>
      <x:c r="C8" s="11" t="str">
        <x:v>Rs. Lakh/year</x:v>
      </x:c>
      <x:c r="D8" s="11" t="str">
        <x:v>3-year capex payback target</x:v>
      </x:c>
      <x:c r="F8" t="n">
        <x:v>600</x:v>
      </x:c>
      <x:c r="G8" t="n">
        <x:v>620</x:v>
      </x:c>
    </x:row>
    <x:row r="9">
      <x:c r="F9" t="n">
        <x:v>700</x:v>
      </x:c>
      <x:c r="G9" t="n">
        <x:v>665</x:v>
      </x:c>
    </x:row>
    <x:row r="10">
      <x:c r="F10" t="n">
        <x:v>800</x:v>
      </x:c>
      <x:c r="G10" t="n">
        <x:v>710</x:v>
      </x:c>
    </x:row>
    <x:row r="11">
      <x:c r="F11" t="n">
        <x:v>900</x:v>
      </x:c>
      <x:c r="G11" t="n">
        <x:v>755</x:v>
      </x:c>
    </x:row>
    <x:row r="12">
      <x:c r="F12" t="n">
        <x:v>1000</x:v>
      </x:c>
      <x:c r="G12" t="n">
        <x:v>800</x:v>
      </x:c>
    </x:row>
  </x:sheetData>
  <x:pageMargins left="0.7" right="0.7" top="0.75" bottom="0.75" header="0.3" footer="0.3"/>
  <x:drawing xmlns:r="http://schemas.openxmlformats.org/officeDocument/2006/relationships" r:id="Rc86e11c2ee1a49fc"/>
</x:worksheet>
</file>

<file path=xl/worksheets/sheet14.xml><?xml version="1.0" encoding="utf-8"?>
<x:worksheet xmlns:x="http://schemas.openxmlformats.org/spreadsheetml/2006/main">
  <x:sheetFormatPr defaultRowHeight="15"/>
  <x:cols>
    <x:col min="1" max="1" width="3.25" hidden="0" customWidth="1"/>
    <x:col min="2" max="2" width="33.380001068115234" hidden="0" customWidth="1"/>
    <x:col min="3" max="3" width="60" hidden="0" customWidth="1"/>
    <x:col min="4" max="4" width="22.25" hidden="0" customWidth="1"/>
    <x:col min="5" max="5" width="85" hidden="0" customWidth="1"/>
  </x:cols>
  <x:sheetData>
    <x:row r="1">
      <x:c r="A1" s="10" t="str">
        <x:v>ID</x:v>
      </x:c>
      <x:c r="B1" s="10" t="str">
        <x:v>Source</x:v>
      </x:c>
      <x:c r="C1" s="10" t="str">
        <x:v>Use</x:v>
      </x:c>
      <x:c r="D1" s="10" t="str">
        <x:v>Quality</x:v>
      </x:c>
      <x:c r="E1" s="10" t="str">
        <x:v>URL</x:v>
      </x:c>
    </x:row>
    <x:row r="2">
      <x:c r="A2" s="11" t="str">
        <x:v>S01</x:v>
      </x:c>
      <x:c r="B2" s="11" t="str">
        <x:v>Olympics.com / IOC - LA28 sports update</x:v>
      </x:c>
      <x:c r="C2" s="11" t="str">
        <x:v>Current LA28 Olympic programme: 36 sports and 51 disciplines.</x:v>
      </x:c>
      <x:c r="D2" s="11" t="str">
        <x:v>Official IOC/Olympics</x:v>
      </x:c>
      <x:c r="E2" s="11" t="str">
        <x:v>https://www.olympics.com/en/news/la28-olympics-what-are-new-sports-and-events-at-olympic-games-in-los-angeles</x:v>
      </x:c>
    </x:row>
    <x:row r="3">
      <x:c r="A3" s="11" t="str">
        <x:v>S02</x:v>
      </x:c>
      <x:c r="B3" s="11" t="str">
        <x:v>IOC - LA28 additional sports</x:v>
      </x:c>
      <x:c r="C3" s="11" t="str">
        <x:v>Cricket, baseball/softball, flag football, lacrosse and squash approved for LA28.</x:v>
      </x:c>
      <x:c r="D3" s="11" t="str">
        <x:v>Official IOC</x:v>
      </x:c>
      <x:c r="E3" s="11" t="str">
        <x:v>https://www.olympics.com/ioc/news/ioc-session-approves-la28-s-proposal-for-five-additional-sports</x:v>
      </x:c>
    </x:row>
    <x:row r="4">
      <x:c r="A4" s="11" t="str">
        <x:v>S03</x:v>
      </x:c>
      <x:c r="B4" s="11" t="str">
        <x:v>LA28 schedule PDF</x:v>
      </x:c>
      <x:c r="C4" s="11" t="str">
        <x:v>LA28 official competition schedule / disciplines reference.</x:v>
      </x:c>
      <x:c r="D4" s="11" t="str">
        <x:v>Official organising committee</x:v>
      </x:c>
      <x:c r="E4" s="11" t="str">
        <x:v>https://la28.org/content/dam/latwentyeight/competition-schedule-imagery/LA28OlympicGamesCompetitionByDaySchedule.pdf</x:v>
      </x:c>
    </x:row>
    <x:row r="5">
      <x:c r="A5" s="11" t="str">
        <x:v>S04</x:v>
      </x:c>
      <x:c r="B5" s="11" t="str">
        <x:v>UDISE+</x:v>
      </x:c>
      <x:c r="C5" s="11" t="str">
        <x:v>Official school education management information system.</x:v>
      </x:c>
      <x:c r="D5" s="11" t="str">
        <x:v>Government of India</x:v>
      </x:c>
      <x:c r="E5" s="11" t="str">
        <x:v>https://udiseplus.gov.in/</x:v>
      </x:c>
    </x:row>
    <x:row r="6">
      <x:c r="A6" s="11" t="str">
        <x:v>S05</x:v>
      </x:c>
      <x:c r="B6" s="11" t="str">
        <x:v>UDISE+ Know Your School</x:v>
      </x:c>
      <x:c r="C6" s="11" t="str">
        <x:v>School-level lookup for verified school mapping.</x:v>
      </x:c>
      <x:c r="D6" s="11" t="str">
        <x:v>Government of India</x:v>
      </x:c>
      <x:c r="E6" s="11" t="str">
        <x:v>https://kys.udiseplus.gov.in/</x:v>
      </x:c>
    </x:row>
    <x:row r="7">
      <x:c r="A7" s="11" t="str">
        <x:v>S06</x:v>
      </x:c>
      <x:c r="B7" s="11" t="str">
        <x:v>PIB / NITI Aayog 2026</x:v>
      </x:c>
      <x:c r="C7" s="11" t="str">
        <x:v>India school education system: 14.71 lakh schools and 24.69 crore students.</x:v>
      </x:c>
      <x:c r="D7" s="11" t="str">
        <x:v>Government of India</x:v>
      </x:c>
      <x:c r="E7" s="11" t="str">
        <x:v>https://www.pib.gov.in/PressReleasePage.aspx?PRID=2258645&amp;lang=1&amp;reg=1</x:v>
      </x:c>
    </x:row>
    <x:row r="8">
      <x:c r="A8" s="11" t="str">
        <x:v>S07</x:v>
      </x:c>
      <x:c r="B8" s="11" t="str">
        <x:v>MOSPI HCES 2023-24</x:v>
      </x:c>
      <x:c r="C8" s="11" t="str">
        <x:v>Urban monthly per-capita consumption expenditure benchmark: Rs.6,996 without imputation.</x:v>
      </x:c>
      <x:c r="D8" s="11" t="str">
        <x:v>Government of India</x:v>
      </x:c>
      <x:c r="E8" s="11" t="str">
        <x:v>https://www.mospi.gov.in/sites/default/files/publication_reports/HCES%20FactSheet%202023-24.pdf</x:v>
      </x:c>
    </x:row>
    <x:row r="9">
      <x:c r="A9" s="11" t="str">
        <x:v>S08</x:v>
      </x:c>
      <x:c r="B9" s="11" t="str">
        <x:v>Bengaluru Urban District Demography</x:v>
      </x:c>
      <x:c r="C9" s="11" t="str">
        <x:v>District population, urban population and literacy; 2011 Census baseline.</x:v>
      </x:c>
      <x:c r="D9" s="11" t="str">
        <x:v>Government of Karnataka</x:v>
      </x:c>
      <x:c r="E9" s="11" t="str">
        <x:v>https://bengaluruurban.nic.in/en/demography/</x:v>
      </x:c>
    </x:row>
    <x:row r="10">
      <x:c r="A10" s="11" t="str">
        <x:v>S09</x:v>
      </x:c>
      <x:c r="B10" s="11" t="str">
        <x:v>Karnataka DES reports</x:v>
      </x:c>
      <x:c r="C10" s="11" t="str">
        <x:v>Official Karnataka district domestic product / economic reports source.</x:v>
      </x:c>
      <x:c r="D10" s="11" t="str">
        <x:v>Government of Karnataka</x:v>
      </x:c>
      <x:c r="E10" s="11" t="str">
        <x:v>https://des.karnataka.gov.in/41/reports/en</x:v>
      </x:c>
    </x:row>
    <x:row r="11">
      <x:c r="A11" s="11" t="str">
        <x:v>S10</x:v>
      </x:c>
      <x:c r="B11" s="11" t="str">
        <x:v>NCPCR / MoE School Safety Guidelines 2021</x:v>
      </x:c>
      <x:c r="C11" s="11" t="str">
        <x:v>School safety, background verification, CCTV, entry/exit logs, residential safety and emergency planning.</x:v>
      </x:c>
      <x:c r="D11" s="11" t="str">
        <x:v>Government of India</x:v>
      </x:c>
      <x:c r="E11" s="11" t="str">
        <x:v>https://ncpcr.gov.in/public/index.php/viewPdf/1752040447686e03ff229de_guidelines.pdf</x:v>
      </x:c>
    </x:row>
    <x:row r="12">
      <x:c r="A12" s="11" t="str">
        <x:v>S11</x:v>
      </x:c>
      <x:c r="B12" s="11" t="str">
        <x:v>NDMA School Safety Project</x:v>
      </x:c>
      <x:c r="C12" s="11" t="str">
        <x:v>School disaster-management planning and mock drill guidance.</x:v>
      </x:c>
      <x:c r="D12" s="11" t="str">
        <x:v>Government of India</x:v>
      </x:c>
      <x:c r="E12" s="11" t="str">
        <x:v>https://www.ndma.gov.in/school-safety-project</x:v>
      </x:c>
    </x:row>
    <x:row r="13">
      <x:c r="A13" s="11" t="str">
        <x:v>S12</x:v>
      </x:c>
      <x:c r="B13" s="11" t="str">
        <x:v>PSARA Portal</x:v>
      </x:c>
      <x:c r="C13" s="11" t="str">
        <x:v>Private Security Agencies Regulation Act and private security agency licensing portal.</x:v>
      </x:c>
      <x:c r="D13" s="11" t="str">
        <x:v>Government of India</x:v>
      </x:c>
      <x:c r="E13" s="11" t="str">
        <x:v>https://psara.gov.in/</x:v>
      </x:c>
    </x:row>
    <x:row r="14">
      <x:c r="A14" s="11" t="str">
        <x:v>S13</x:v>
      </x:c>
      <x:c r="B14" s="11" t="str">
        <x:v>MHA PSARA FAQ</x:v>
      </x:c>
      <x:c r="C14" s="11" t="str">
        <x:v>Private security agency licensing FAQs; State/UT controlling authorities process licences.</x:v>
      </x:c>
      <x:c r="D14" s="11" t="str">
        <x:v>Government of India</x:v>
      </x:c>
      <x:c r="E14" s="11" t="str">
        <x:v>https://psara.gov.in/FAQNew.aspx</x:v>
      </x:c>
    </x:row>
    <x:row r="15">
      <x:c r="A15" s="11" t="str">
        <x:v>S14</x:v>
      </x:c>
      <x:c r="B15" s="11" t="str">
        <x:v>FSSAI FoSCoS</x:v>
      </x:c>
      <x:c r="C15" s="11" t="str">
        <x:v>Food business registration/licensing compliance system.</x:v>
      </x:c>
      <x:c r="D15" s="11" t="str">
        <x:v>Government of India</x:v>
      </x:c>
      <x:c r="E15" s="11" t="str">
        <x:v>https://fssai.gov.in/business/about-foscos</x:v>
      </x:c>
    </x:row>
    <x:row r="16">
      <x:c r="A16" s="11" t="str">
        <x:v>S15</x:v>
      </x:c>
      <x:c r="B16" s="11" t="str">
        <x:v>Karnataka Labour Department</x:v>
      </x:c>
      <x:c r="C16" s="11" t="str">
        <x:v>Karnataka labour laws and minimum wage reference source.</x:v>
      </x:c>
      <x:c r="D16" s="11" t="str">
        <x:v>Government of Karnataka</x:v>
      </x:c>
      <x:c r="E16" s="11" t="str">
        <x:v>https://labour.karnataka.gov.in/47/rules-and-regulations/en</x:v>
      </x:c>
    </x:row>
    <x:row r="17">
      <x:c r="A17" s="11" t="str">
        <x:v>S16</x:v>
      </x:c>
      <x:c r="B17" s="11" t="str">
        <x:v>Edustoke Lingarajapuram schools</x:v>
      </x:c>
      <x:c r="C17" s="11" t="str">
        <x:v>Local school-directory proxy; not an official census.</x:v>
      </x:c>
      <x:c r="D17" s="11" t="str">
        <x:v>Market directory</x:v>
      </x:c>
      <x:c r="E17" s="11" t="str">
        <x:v>https://www.edustoke.com/bengaluru/schools-in-lingarajapuram</x:v>
      </x:c>
    </x:row>
    <x:row r="18">
      <x:c r="A18" s="11" t="str">
        <x:v>S17</x:v>
      </x:c>
      <x:c r="B18" s="11" t="str">
        <x:v>UrbanPro Class I-V Lingarajapuram</x:v>
      </x:c>
      <x:c r="C18" s="11" t="str">
        <x:v>Local tuition supply/fee proxy; not total market count.</x:v>
      </x:c>
      <x:c r="D18" s="11" t="str">
        <x:v>Marketplace</x:v>
      </x:c>
      <x:c r="E18" s="11" t="str">
        <x:v>https://www.urbanpro.com/bangalore/class-i-v-tuition/lingarajapuram-p2/53287208</x:v>
      </x:c>
    </x:row>
    <x:row r="19">
      <x:c r="A19" s="11" t="str">
        <x:v>S18</x:v>
      </x:c>
      <x:c r="B19" s="11" t="str">
        <x:v>Sporthood football academy Bengaluru</x:v>
      </x:c>
      <x:c r="C19" s="11" t="str">
        <x:v>Football academy pricing benchmark.</x:v>
      </x:c>
      <x:c r="D19" s="11" t="str">
        <x:v>Provider pricing</x:v>
      </x:c>
      <x:c r="E19" s="11" t="str">
        <x:v>https://www.sporthood.in/membership-packages/bangalore-football-turf/football-academy/</x:v>
      </x:c>
    </x:row>
    <x:row r="20">
      <x:c r="A20" s="11" t="str">
        <x:v>S19</x:v>
      </x:c>
      <x:c r="B20" s="11" t="str">
        <x:v>Sporthood Turfpark HSR football academy</x:v>
      </x:c>
      <x:c r="C20" s="11" t="str">
        <x:v>Football academy pricing benchmark.</x:v>
      </x:c>
      <x:c r="D20" s="11" t="str">
        <x:v>Provider pricing</x:v>
      </x:c>
      <x:c r="E20" s="11" t="str">
        <x:v>https://www.sporthood.in/membership-packages/sporthood-turfpark-hsr/football-academy/</x:v>
      </x:c>
    </x:row>
    <x:row r="21">
      <x:c r="A21" s="11" t="str">
        <x:v>S20</x:v>
      </x:c>
      <x:c r="B21" s="11" t="str">
        <x:v>Gopalan Sports Centre cricket ground</x:v>
      </x:c>
      <x:c r="C21" s="11" t="str">
        <x:v>Bengaluru cricket ground and net-rental pricing benchmark.</x:v>
      </x:c>
      <x:c r="D21" s="11" t="str">
        <x:v>Provider pricing</x:v>
      </x:c>
      <x:c r="E21" s="11" t="str">
        <x:v>https://www.gopalansportscenter.com/gopalan-cricket-ground.html</x:v>
      </x:c>
    </x:row>
    <x:row r="22">
      <x:c r="A22" s="11" t="str">
        <x:v>S21</x:v>
      </x:c>
      <x:c r="B22" s="11" t="str">
        <x:v>Playo Bengaluru venue search</x:v>
      </x:c>
      <x:c r="C22" s="11" t="str">
        <x:v>Local sports venue density signal; not a census.</x:v>
      </x:c>
      <x:c r="D22" s="11" t="str">
        <x:v>Marketplace</x:v>
      </x:c>
      <x:c r="E22" s="11" t="str">
        <x:v>https://playo.co/venues/bengaluru/sports/all</x:v>
      </x:c>
    </x:row>
    <x:row r="23">
      <x:c r="A23" s="11" t="str">
        <x:v>S22</x:v>
      </x:c>
      <x:c r="B23" s="11" t="str">
        <x:v>Google Trends</x:v>
      </x:c>
      <x:c r="C23" s="11" t="str">
        <x:v>Relative search-interest tool; not absolute market volume.</x:v>
      </x:c>
      <x:c r="D23" s="11" t="str">
        <x:v>Google</x:v>
      </x:c>
      <x:c r="E23" s="11" t="str">
        <x:v>https://trends.google.com/trends/</x:v>
      </x:c>
    </x:row>
    <x:row r="24">
      <x:c r="A24" s="11" t="str">
        <x:v>S23</x:v>
      </x:c>
      <x:c r="B24" s="11" t="str">
        <x:v>Google Trends Help</x:v>
      </x:c>
      <x:c r="C24" s="11" t="str">
        <x:v>Explains relative-index methodology and limitations.</x:v>
      </x:c>
      <x:c r="D24" s="11" t="str">
        <x:v>Google</x:v>
      </x:c>
      <x:c r="E24" s="11" t="str">
        <x:v>https://support.google.com/trends/answer/4365533?hl=en</x:v>
      </x:c>
    </x:row>
    <x:row r="25">
      <x:c r="A25" s="11" t="str">
        <x:v>S24</x:v>
      </x:c>
      <x:c r="B25" s="11" t="str">
        <x:v>CBSE Art Education 2025-26</x:v>
      </x:c>
      <x:c r="C25" s="11" t="str">
        <x:v>Art education includes visual, performing and language arts: music, dance, drama, drawing, painting, modelling/sculpture, construction work, pottery and ceramic work.</x:v>
      </x:c>
      <x:c r="D25" s="11" t="str">
        <x:v>CBSE / curriculum</x:v>
      </x:c>
      <x:c r="E25" s="11" t="str">
        <x:v>https://cbseacademic.nic.in/web_material/CurriculumMain26/Sec/Art_Education_Sec_2025-26.pdf</x:v>
      </x:c>
    </x:row>
    <x:row r="26">
      <x:c r="A26" s="11" t="str">
        <x:v>S25</x:v>
      </x:c>
      <x:c r="B26" s="11" t="str">
        <x:v>NCERT Art Education Syllabus</x:v>
      </x:c>
      <x:c r="C26" s="11" t="str">
        <x:v>NCERT syllabus recommends regular periods for drawing, painting, clay modelling, craft, music, dance and drama across primary/upper primary stages.</x:v>
      </x:c>
      <x:c r="D26" s="11" t="str">
        <x:v>NCERT</x:v>
      </x:c>
      <x:c r="E26" s="11" t="str">
        <x:v>https://ncert.nic.in/pdf/syllabus/Art_Educationfinal_syllabus.pdf</x:v>
      </x:c>
    </x:row>
    <x:row r="27">
      <x:c r="A27" s="11" t="str">
        <x:v>S26</x:v>
      </x:c>
      <x:c r="B27" s="11" t="str">
        <x:v>National Education Policy 2020</x:v>
      </x:c>
      <x:c r="C27" s="11" t="str">
        <x:v>NEP 2020 supports integration of vocational education into school and higher education, based on skills gap and local opportunities.</x:v>
      </x:c>
      <x:c r="D27" s="11" t="str">
        <x:v>Government of India</x:v>
      </x:c>
      <x:c r="E27" s="11" t="str">
        <x:v>https://static.pib.gov.in/WriteReadData/userfiles/NEP_Final_English_0.pdf</x:v>
      </x:c>
    </x:row>
    <x:row r="28">
      <x:c r="A28" s="11" t="str">
        <x:v>S27</x:v>
      </x:c>
      <x:c r="B28" s="11" t="str">
        <x:v>PIB - National Curriculum Framework for School Education 2023</x:v>
      </x:c>
      <x:c r="C28" s="11" t="str">
        <x:v>NCF-SE 2023 reinvigorates Art Education, Physical Education &amp; Well-being and Vocational Education.</x:v>
      </x:c>
      <x:c r="D28" s="11" t="str">
        <x:v>Government of India</x:v>
      </x:c>
      <x:c r="E28" s="11" t="str">
        <x:v>https://www.pib.gov.in/PressReleasePage.aspx?PRID=1951485</x:v>
      </x:c>
    </x:row>
    <x:row r="29">
      <x:c r="A29" s="11" t="str">
        <x:v>S28</x:v>
      </x:c>
      <x:c r="B29" s="11" t="str">
        <x:v>CBSE Secondary Curriculum Art Education</x:v>
      </x:c>
      <x:c r="C29" s="11" t="str">
        <x:v>CBSE curriculum describes student choices across visual arts and performing arts including music, dance, drama and crafts.</x:v>
      </x:c>
      <x:c r="D29" s="11" t="str">
        <x:v>CBSE</x:v>
      </x:c>
      <x:c r="E29" s="11" t="str">
        <x:v>https://www.cbse.gov.in/cbsenew/curriculum/initialpage/Intitial_pages_sec_2020-21.pdf</x:v>
      </x:c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3.880000114440918" hidden="0" customWidth="1"/>
    <x:col min="3" max="3" width="7.5" hidden="0" customWidth="1"/>
    <x:col min="4" max="4" width="42" hidden="0" customWidth="1"/>
    <x:col min="5" max="5" width="9.630000114440918" hidden="0" customWidth="1"/>
    <x:col min="6" max="6" width="8.5" hidden="0" customWidth="1"/>
    <x:col min="7" max="7" width="6.5" hidden="0" customWidth="1"/>
    <x:col min="8" max="8" width="11.880000114440918" hidden="0" customWidth="1"/>
    <x:col min="9" max="9" width="10.630000114440918" hidden="0" customWidth="1"/>
    <x:col min="10" max="10" width="10.130000114440918" hidden="0" customWidth="1"/>
    <x:col min="11" max="11" width="19.6299991607666" hidden="0" customWidth="1"/>
    <x:col min="12" max="12" width="15.5" hidden="0" customWidth="1"/>
    <x:col min="13" max="13" width="16.8799991607666" hidden="0" customWidth="1"/>
  </x:cols>
  <x:sheetData>
    <x:row r="1">
      <x:c r="A1" s="64" t="str">
        <x:v>Programme</x:v>
      </x:c>
      <x:c r="B1" s="64" t="str">
        <x:v>Delivery Mode</x:v>
      </x:c>
      <x:c r="C1" s="64" t="str">
        <x:v>Start Age</x:v>
      </x:c>
      <x:c r="D1" s="64" t="str">
        <x:v>Description</x:v>
      </x:c>
      <x:c r="E1" s="64" t="str">
        <x:v>Unit Fee Rs.</x:v>
      </x:c>
      <x:c r="F1" s="64" t="str">
        <x:v>Avg Active</x:v>
      </x:c>
      <x:c r="G1" s="64" t="str">
        <x:v>Months</x:v>
      </x:c>
      <x:c r="H1" s="64" t="str">
        <x:v>Revenue Share</x:v>
      </x:c>
      <x:c r="I1" s="64" t="str">
        <x:v>Direct Cost %</x:v>
      </x:c>
      <x:c r="J1" s="64" t="str">
        <x:v>Source ID</x:v>
      </x:c>
      <x:c r="K1" s="64" t="str">
        <x:v>Annual Revenue Rs. Lakh</x:v>
      </x:c>
      <x:c r="L1" s="64" t="str">
        <x:v>Direct Cost Rs. Lakh</x:v>
      </x:c>
      <x:c r="M1" s="64" t="str">
        <x:v>Contribution Rs. Lakh</x:v>
      </x:c>
    </x:row>
    <x:row r="2">
      <x:c r="A2" s="11" t="str">
        <x:v>Western Classical Music</x:v>
      </x:c>
      <x:c r="B2" s="11" t="str">
        <x:v>On-site / partner</x:v>
      </x:c>
      <x:c r="C2" s="11" t="str">
        <x:v>6+</x:v>
      </x:c>
      <x:c r="D2" s="11" t="str">
        <x:v>Piano/violin/guitar/voice theory and graded recital prep</x:v>
      </x:c>
      <x:c r="E2" s="65" t="n">
        <x:v>5500</x:v>
      </x:c>
      <x:c r="F2" s="65" t="n">
        <x:v>40</x:v>
      </x:c>
      <x:c r="G2" s="65" t="n">
        <x:v>10</x:v>
      </x:c>
      <x:c r="H2" s="66" t="n">
        <x:v>1</x:v>
      </x:c>
      <x:c r="I2" s="66" t="n">
        <x:v>0.55</x:v>
      </x:c>
      <x:c r="J2" s="11" t="str">
        <x:v>S24/S25/S28</x:v>
      </x:c>
      <x:c r="K2" s="25" t="n">
        <x:f>E2*F2*G2*H2/100000</x:f>
        <x:v>22</x:v>
      </x:c>
      <x:c r="L2" s="25" t="n">
        <x:f>K2*I2</x:f>
        <x:v>12.100000000000001</x:v>
      </x:c>
      <x:c r="M2" s="25" t="n">
        <x:f>K2-L2</x:f>
        <x:v>9.899999999999999</x:v>
      </x:c>
    </x:row>
    <x:row r="3">
      <x:c r="A3" s="11" t="str">
        <x:v>Indian Music &amp; Voice</x:v>
      </x:c>
      <x:c r="B3" s="11" t="str">
        <x:v>On-site</x:v>
      </x:c>
      <x:c r="C3" s="11" t="str">
        <x:v>5+</x:v>
      </x:c>
      <x:c r="D3" s="11" t="str">
        <x:v>Vocal, rhythm, choir and local performance</x:v>
      </x:c>
      <x:c r="E3" s="65" t="n">
        <x:v>3500</x:v>
      </x:c>
      <x:c r="F3" s="65" t="n">
        <x:v>50</x:v>
      </x:c>
      <x:c r="G3" s="65" t="n">
        <x:v>10</x:v>
      </x:c>
      <x:c r="H3" s="66" t="n">
        <x:v>1</x:v>
      </x:c>
      <x:c r="I3" s="66" t="n">
        <x:v>0.45</x:v>
      </x:c>
      <x:c r="J3" s="11" t="str">
        <x:v>S24/S25/S28</x:v>
      </x:c>
      <x:c r="K3" s="25" t="n">
        <x:f>E3*F3*G3*H3/100000</x:f>
        <x:v>17.5</x:v>
      </x:c>
      <x:c r="L3" s="25" t="n">
        <x:f>K3*I3</x:f>
        <x:v>7.875</x:v>
      </x:c>
      <x:c r="M3" s="25" t="n">
        <x:f>K3-L3</x:f>
        <x:v>9.625</x:v>
      </x:c>
    </x:row>
    <x:row r="4">
      <x:c r="A4" s="11" t="str">
        <x:v>Painting &amp; Drawing Studio</x:v>
      </x:c>
      <x:c r="B4" s="11" t="str">
        <x:v>On-site</x:v>
      </x:c>
      <x:c r="C4" s="11" t="str">
        <x:v>4+</x:v>
      </x:c>
      <x:c r="D4" s="11" t="str">
        <x:v>Drawing, painting, murals, colour theory and portfolio</x:v>
      </x:c>
      <x:c r="E4" s="65" t="n">
        <x:v>3200</x:v>
      </x:c>
      <x:c r="F4" s="65" t="n">
        <x:v>80</x:v>
      </x:c>
      <x:c r="G4" s="65" t="n">
        <x:v>10</x:v>
      </x:c>
      <x:c r="H4" s="66" t="n">
        <x:v>1</x:v>
      </x:c>
      <x:c r="I4" s="66" t="n">
        <x:v>0.45</x:v>
      </x:c>
      <x:c r="J4" s="11" t="str">
        <x:v>S24/S25/S28</x:v>
      </x:c>
      <x:c r="K4" s="25" t="n">
        <x:f>E4*F4*G4*H4/100000</x:f>
        <x:v>25.6</x:v>
      </x:c>
      <x:c r="L4" s="25" t="n">
        <x:f>K4*I4</x:f>
        <x:v>11.520000000000001</x:v>
      </x:c>
      <x:c r="M4" s="25" t="n">
        <x:f>K4-L4</x:f>
        <x:v>14.08</x:v>
      </x:c>
    </x:row>
    <x:row r="5">
      <x:c r="A5" s="11" t="str">
        <x:v>Pottery / Clay / Ceramics</x:v>
      </x:c>
      <x:c r="B5" s="11" t="str">
        <x:v>On-site controlled</x:v>
      </x:c>
      <x:c r="C5" s="11" t="str">
        <x:v>6+</x:v>
      </x:c>
      <x:c r="D5" s="11" t="str">
        <x:v>Clay modelling, pottery wheel exposure and sculpture</x:v>
      </x:c>
      <x:c r="E5" s="65" t="n">
        <x:v>4200</x:v>
      </x:c>
      <x:c r="F5" s="65" t="n">
        <x:v>35</x:v>
      </x:c>
      <x:c r="G5" s="65" t="n">
        <x:v>10</x:v>
      </x:c>
      <x:c r="H5" s="66" t="n">
        <x:v>0.9</x:v>
      </x:c>
      <x:c r="I5" s="66" t="n">
        <x:v>0.55</x:v>
      </x:c>
      <x:c r="J5" s="11" t="str">
        <x:v>S24/S25</x:v>
      </x:c>
      <x:c r="K5" s="25" t="n">
        <x:f>E5*F5*G5*H5/100000</x:f>
        <x:v>13.23</x:v>
      </x:c>
      <x:c r="L5" s="25" t="n">
        <x:f>K5*I5</x:f>
        <x:v>7.2765</x:v>
      </x:c>
      <x:c r="M5" s="25" t="n">
        <x:f>K5-L5</x:f>
        <x:v>5.9535</x:v>
      </x:c>
    </x:row>
    <x:row r="6">
      <x:c r="A6" s="11" t="str">
        <x:v>Carpentry / Maker Woodshop</x:v>
      </x:c>
      <x:c r="B6" s="11" t="str">
        <x:v>On-site controlled</x:v>
      </x:c>
      <x:c r="C6" s="11" t="str">
        <x:v>9+</x:v>
      </x:c>
      <x:c r="D6" s="11" t="str">
        <x:v>Safe hand tools, measuring, joints, simple products</x:v>
      </x:c>
      <x:c r="E6" s="65" t="n">
        <x:v>5000</x:v>
      </x:c>
      <x:c r="F6" s="65" t="n">
        <x:v>25</x:v>
      </x:c>
      <x:c r="G6" s="65" t="n">
        <x:v>8</x:v>
      </x:c>
      <x:c r="H6" s="66" t="n">
        <x:v>0.85</x:v>
      </x:c>
      <x:c r="I6" s="66" t="n">
        <x:v>0.6</x:v>
      </x:c>
      <x:c r="J6" s="11" t="str">
        <x:v>S26/S27</x:v>
      </x:c>
      <x:c r="K6" s="25" t="n">
        <x:f>E6*F6*G6*H6/100000</x:f>
        <x:v>8.5</x:v>
      </x:c>
      <x:c r="L6" s="25" t="n">
        <x:f>K6*I6</x:f>
        <x:v>5.1</x:v>
      </x:c>
      <x:c r="M6" s="25" t="n">
        <x:f>K6-L6</x:f>
        <x:v>3.4000000000000004</x:v>
      </x:c>
    </x:row>
    <x:row r="7">
      <x:c r="A7" s="11" t="str">
        <x:v>Cooking / Culinary Studio</x:v>
      </x:c>
      <x:c r="B7" s="11" t="str">
        <x:v>On-site controlled</x:v>
      </x:c>
      <x:c r="C7" s="11" t="str">
        <x:v>7+</x:v>
      </x:c>
      <x:c r="D7" s="11" t="str">
        <x:v>Nutrition, no-flame junior cooking, baking, basic kitchen skills</x:v>
      </x:c>
      <x:c r="E7" s="65" t="n">
        <x:v>4500</x:v>
      </x:c>
      <x:c r="F7" s="65" t="n">
        <x:v>40</x:v>
      </x:c>
      <x:c r="G7" s="65" t="n">
        <x:v>8</x:v>
      </x:c>
      <x:c r="H7" s="66" t="n">
        <x:v>0.9</x:v>
      </x:c>
      <x:c r="I7" s="66" t="n">
        <x:v>0.58</x:v>
      </x:c>
      <x:c r="J7" s="11" t="str">
        <x:v>S26/S27/S14</x:v>
      </x:c>
      <x:c r="K7" s="25" t="n">
        <x:f>E7*F7*G7*H7/100000</x:f>
        <x:v>12.96</x:v>
      </x:c>
      <x:c r="L7" s="25" t="n">
        <x:f>K7*I7</x:f>
        <x:v>7.5168</x:v>
      </x:c>
      <x:c r="M7" s="25" t="n">
        <x:f>K7-L7</x:f>
        <x:v>5.443200000000001</x:v>
      </x:c>
    </x:row>
    <x:row r="8">
      <x:c r="A8" s="11" t="str">
        <x:v>Theatre / Drama / Public Speaking</x:v>
      </x:c>
      <x:c r="B8" s="11" t="str">
        <x:v>On-site</x:v>
      </x:c>
      <x:c r="C8" s="11" t="str">
        <x:v>6+</x:v>
      </x:c>
      <x:c r="D8" s="11" t="str">
        <x:v>Drama, storytelling, voice, stage confidence</x:v>
      </x:c>
      <x:c r="E8" s="65" t="n">
        <x:v>3500</x:v>
      </x:c>
      <x:c r="F8" s="65" t="n">
        <x:v>45</x:v>
      </x:c>
      <x:c r="G8" s="65" t="n">
        <x:v>10</x:v>
      </x:c>
      <x:c r="H8" s="66" t="n">
        <x:v>1</x:v>
      </x:c>
      <x:c r="I8" s="66" t="n">
        <x:v>0.45</x:v>
      </x:c>
      <x:c r="J8" s="11" t="str">
        <x:v>S24/S25/S28</x:v>
      </x:c>
      <x:c r="K8" s="25" t="n">
        <x:f>E8*F8*G8*H8/100000</x:f>
        <x:v>15.75</x:v>
      </x:c>
      <x:c r="L8" s="25" t="n">
        <x:f>K8*I8</x:f>
        <x:v>7.0875</x:v>
      </x:c>
      <x:c r="M8" s="25" t="n">
        <x:f>K8-L8</x:f>
        <x:v>8.6625</x:v>
      </x:c>
    </x:row>
    <x:row r="9">
      <x:c r="A9" s="11" t="str">
        <x:v>Dance / Movement Arts</x:v>
      </x:c>
      <x:c r="B9" s="11" t="str">
        <x:v>On-site</x:v>
      </x:c>
      <x:c r="C9" s="11" t="str">
        <x:v>4+</x:v>
      </x:c>
      <x:c r="D9" s="11" t="str">
        <x:v>Creative movement, western dance, Indian forms, stage practice</x:v>
      </x:c>
      <x:c r="E9" s="65" t="n">
        <x:v>3500</x:v>
      </x:c>
      <x:c r="F9" s="65" t="n">
        <x:v>55</x:v>
      </x:c>
      <x:c r="G9" s="65" t="n">
        <x:v>10</x:v>
      </x:c>
      <x:c r="H9" s="66" t="n">
        <x:v>1</x:v>
      </x:c>
      <x:c r="I9" s="66" t="n">
        <x:v>0.45</x:v>
      </x:c>
      <x:c r="J9" s="11" t="str">
        <x:v>S24/S25/S28</x:v>
      </x:c>
      <x:c r="K9" s="25" t="n">
        <x:f>E9*F9*G9*H9/100000</x:f>
        <x:v>19.25</x:v>
      </x:c>
      <x:c r="L9" s="25" t="n">
        <x:f>K9*I9</x:f>
        <x:v>8.6625</x:v>
      </x:c>
      <x:c r="M9" s="25" t="n">
        <x:f>K9-L9</x:f>
        <x:v>10.5875</x:v>
      </x:c>
    </x:row>
    <x:row r="10">
      <x:c r="A10" s="11" t="str">
        <x:v>Photography / Film / Podcast</x:v>
      </x:c>
      <x:c r="B10" s="11" t="str">
        <x:v>On-site</x:v>
      </x:c>
      <x:c r="C10" s="11" t="str">
        <x:v>10+</x:v>
      </x:c>
      <x:c r="D10" s="11" t="str">
        <x:v>Camera basics, editing, podcast and school media</x:v>
      </x:c>
      <x:c r="E10" s="65" t="n">
        <x:v>4500</x:v>
      </x:c>
      <x:c r="F10" s="65" t="n">
        <x:v>25</x:v>
      </x:c>
      <x:c r="G10" s="65" t="n">
        <x:v>8</x:v>
      </x:c>
      <x:c r="H10" s="66" t="n">
        <x:v>0.9</x:v>
      </x:c>
      <x:c r="I10" s="66" t="n">
        <x:v>0.5</x:v>
      </x:c>
      <x:c r="J10" s="11" t="str">
        <x:v>S26/S27</x:v>
      </x:c>
      <x:c r="K10" s="25" t="n">
        <x:f>E10*F10*G10*H10/100000</x:f>
        <x:v>8.1</x:v>
      </x:c>
      <x:c r="L10" s="25" t="n">
        <x:f>K10*I10</x:f>
        <x:v>4.05</x:v>
      </x:c>
      <x:c r="M10" s="25" t="n">
        <x:f>K10-L10</x:f>
        <x:v>4.05</x:v>
      </x:c>
    </x:row>
    <x:row r="11">
      <x:c r="A11" s="11" t="str">
        <x:v>Creative Writing / Journalism</x:v>
      </x:c>
      <x:c r="B11" s="11" t="str">
        <x:v>On-site</x:v>
      </x:c>
      <x:c r="C11" s="11" t="str">
        <x:v>8+</x:v>
      </x:c>
      <x:c r="D11" s="11" t="str">
        <x:v>Writing, school newsletter, script writing, blogs</x:v>
      </x:c>
      <x:c r="E11" s="65" t="n">
        <x:v>3000</x:v>
      </x:c>
      <x:c r="F11" s="65" t="n">
        <x:v>35</x:v>
      </x:c>
      <x:c r="G11" s="65" t="n">
        <x:v>10</x:v>
      </x:c>
      <x:c r="H11" s="66" t="n">
        <x:v>1</x:v>
      </x:c>
      <x:c r="I11" s="66" t="n">
        <x:v>0.4</x:v>
      </x:c>
      <x:c r="J11" s="11" t="str">
        <x:v>S24/S27</x:v>
      </x:c>
      <x:c r="K11" s="25" t="n">
        <x:f>E11*F11*G11*H11/100000</x:f>
        <x:v>10.5</x:v>
      </x:c>
      <x:c r="L11" s="25" t="n">
        <x:f>K11*I11</x:f>
        <x:v>4.2</x:v>
      </x:c>
      <x:c r="M11" s="25" t="n">
        <x:f>K11-L11</x:f>
        <x:v>6.3</x:v>
      </x:c>
    </x:row>
    <x:row r="12">
      <x:c r="A12" s="11" t="str">
        <x:v>Design / Fashion / Craft Enterprise</x:v>
      </x:c>
      <x:c r="B12" s="11" t="str">
        <x:v>On-site</x:v>
      </x:c>
      <x:c r="C12" s="11" t="str">
        <x:v>10+</x:v>
      </x:c>
      <x:c r="D12" s="11" t="str">
        <x:v>Craft design, textile, product design, entrepreneurship</x:v>
      </x:c>
      <x:c r="E12" s="65" t="n">
        <x:v>4500</x:v>
      </x:c>
      <x:c r="F12" s="65" t="n">
        <x:v>25</x:v>
      </x:c>
      <x:c r="G12" s="65" t="n">
        <x:v>8</x:v>
      </x:c>
      <x:c r="H12" s="66" t="n">
        <x:v>0.85</x:v>
      </x:c>
      <x:c r="I12" s="66" t="n">
        <x:v>0.55</x:v>
      </x:c>
      <x:c r="J12" s="11" t="str">
        <x:v>S26/S27</x:v>
      </x:c>
      <x:c r="K12" s="25" t="n">
        <x:f>E12*F12*G12*H12/100000</x:f>
        <x:v>7.65</x:v>
      </x:c>
      <x:c r="L12" s="25" t="n">
        <x:f>K12*I12</x:f>
        <x:v>4.2075000000000005</x:v>
      </x:c>
      <x:c r="M12" s="25" t="n">
        <x:f>K12-L12</x:f>
        <x:v>3.4425</x:v>
      </x:c>
    </x:row>
    <x:row r="13">
      <x:c r="A13" s="11" t="str">
        <x:v>Coding / Robotics / AI Studio</x:v>
      </x:c>
      <x:c r="B13" s="11" t="str">
        <x:v>On-site</x:v>
      </x:c>
      <x:c r="C13" s="11" t="str">
        <x:v>8+</x:v>
      </x:c>
      <x:c r="D13" s="11" t="str">
        <x:v>Robotics, coding, AI literacy, maker projects</x:v>
      </x:c>
      <x:c r="E13" s="65" t="n">
        <x:v>5500</x:v>
      </x:c>
      <x:c r="F13" s="65" t="n">
        <x:v>35</x:v>
      </x:c>
      <x:c r="G13" s="65" t="n">
        <x:v>10</x:v>
      </x:c>
      <x:c r="H13" s="66" t="n">
        <x:v>0.9</x:v>
      </x:c>
      <x:c r="I13" s="66" t="n">
        <x:v>0.55</x:v>
      </x:c>
      <x:c r="J13" s="11" t="str">
        <x:v>S26/S27</x:v>
      </x:c>
      <x:c r="K13" s="25" t="n">
        <x:f>E13*F13*G13*H13/100000</x:f>
        <x:v>17.325</x:v>
      </x:c>
      <x:c r="L13" s="25" t="n">
        <x:f>K13*I13</x:f>
        <x:v>9.52875</x:v>
      </x:c>
      <x:c r="M13" s="25" t="n">
        <x:f>K13-L13</x:f>
        <x:v>7.796249999999999</x:v>
      </x:c>
    </x:row>
  </x:sheetData>
  <x:pageMargins left="0.7" right="0.7" top="0.75" bottom="0.75" header="0.3" footer="0.3"/>
</x:worksheet>
</file>